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něžní deník složky" sheetId="1" r:id="rId4"/>
    <sheet state="visible" name="Vzor vyplnění" sheetId="2" r:id="rId5"/>
  </sheets>
  <definedNames/>
  <calcPr/>
  <extLst>
    <ext uri="GoogleSheetsCustomDataVersion1">
      <go:sheetsCustomData xmlns:go="http://customooxmlschemas.google.com/" r:id="rId6" roundtripDataSignature="AMtx7mgjCD5pKXrFyJOLZY1j+s6TZJ0Kfw=="/>
    </ext>
  </extLst>
</workbook>
</file>

<file path=xl/sharedStrings.xml><?xml version="1.0" encoding="utf-8"?>
<sst xmlns="http://schemas.openxmlformats.org/spreadsheetml/2006/main" count="210" uniqueCount="111">
  <si>
    <t>Název pobočky    DOPLNIT!!!!               /sekce ČAS Peněžní deník 2022</t>
  </si>
  <si>
    <t>POKLADNA</t>
  </si>
  <si>
    <t>BANKOVNÍ ÚČET</t>
  </si>
  <si>
    <t>kmenové příspěvky</t>
  </si>
  <si>
    <t>VÝDAJE</t>
  </si>
  <si>
    <t>kód podvojného účetnictví - vyplní ČAS</t>
  </si>
  <si>
    <t>PŘÍJMY</t>
  </si>
  <si>
    <t>ZŮSTATEK</t>
  </si>
  <si>
    <t>pro daný  rok 2022</t>
  </si>
  <si>
    <t>pro příští rok 2023</t>
  </si>
  <si>
    <t>zálohu na dotaci jsme obdrželi ve výši Kč</t>
  </si>
  <si>
    <t>nutno vyúčtovat navíc z vlastních zdrojů min. Kč</t>
  </si>
  <si>
    <t>kontrola</t>
  </si>
  <si>
    <t>datum</t>
  </si>
  <si>
    <t>č. dokladu</t>
  </si>
  <si>
    <t>účel</t>
  </si>
  <si>
    <t>dotace tvoří max. 70 %</t>
  </si>
  <si>
    <t>vlastní výdaje min. 30%</t>
  </si>
  <si>
    <t xml:space="preserve">počáteční stav pokladny/účtu . . </t>
  </si>
  <si>
    <t>Celkem:</t>
  </si>
  <si>
    <t>Textová kontrola</t>
  </si>
  <si>
    <t>celkem vybráno</t>
  </si>
  <si>
    <t>Dotace tvoří:</t>
  </si>
  <si>
    <t>celkem odvedeno</t>
  </si>
  <si>
    <t>max. 70%</t>
  </si>
  <si>
    <t>min. 30%</t>
  </si>
  <si>
    <t>Musí být</t>
  </si>
  <si>
    <t>Pokyny k vyplnění:</t>
  </si>
  <si>
    <t>VYPLŇUJTE POUZE BÍLÁ POLE V ČERVENÉM RÁMEČKU</t>
  </si>
  <si>
    <t>řádky je možné vložit kdekoliv v bílém, červeně orámovaném poli + je nutné zkopírovat vzorec ze sloupce "G, J a O“</t>
  </si>
  <si>
    <t>sloupec A</t>
  </si>
  <si>
    <t>kód</t>
  </si>
  <si>
    <t>Složky nevyplňují</t>
  </si>
  <si>
    <t>sloupec B</t>
  </si>
  <si>
    <t>Datum příjmu/výdeje hotovosti</t>
  </si>
  <si>
    <t>sloupec C</t>
  </si>
  <si>
    <t>Každá složka čísluje své doklady dle svého kodu, rozlišuje příjmové a výdajové doklady a pohyby na bankovním účtu.</t>
  </si>
  <si>
    <t>sloupec D</t>
  </si>
  <si>
    <t>Jednoznačný konkrétní popis toho, na co byly peníze využity (DPP znamená "dohoda o provedení práce")</t>
  </si>
  <si>
    <t>sloupec E</t>
  </si>
  <si>
    <t>pokladna PŘÍJMY</t>
  </si>
  <si>
    <t>POKLADNA Výše příjmu v Kč - zde uveďte všechny příjmy</t>
  </si>
  <si>
    <t>sloupec F</t>
  </si>
  <si>
    <t>pokladna VÝDAJE</t>
  </si>
  <si>
    <t>POKLADNA Výše výdajů  v Kč - zde uveďte všechny příjmy</t>
  </si>
  <si>
    <t>sloupec G</t>
  </si>
  <si>
    <t>pokladna ZŮSTATEK</t>
  </si>
  <si>
    <t>POKLADNA vzorec pro výpočet zůstatku</t>
  </si>
  <si>
    <t>sloupec H</t>
  </si>
  <si>
    <t>bankovní účet PŘÍJMY</t>
  </si>
  <si>
    <t>BANKOVNÍ ÚČET-  Výše příjmu v Kč - zde uveďte všechny příjmy</t>
  </si>
  <si>
    <t>sloupec I</t>
  </si>
  <si>
    <t>bankovní účet  VÝDAJE</t>
  </si>
  <si>
    <t>BANKOVNÍ ÚČET  Výše výdajů  v Kč - zde uveďte všechny příjmy</t>
  </si>
  <si>
    <t>sloupec J</t>
  </si>
  <si>
    <t>bankovní účet  ZŮSTATEK</t>
  </si>
  <si>
    <t>BANKOVNÍ ÚČET vzorec pro výpočet zůstatku</t>
  </si>
  <si>
    <t>sloupec M</t>
  </si>
  <si>
    <t>max. 70 %</t>
  </si>
  <si>
    <t>Výše výdaje v Kč - musí splňovat podmínky čerpání dotace RVS (např. cestovné, kancel. potřeby, služby, DPP...)</t>
  </si>
  <si>
    <t xml:space="preserve">Tyto výdaje musí být ve výši dotace, kterou vaší složce přerozdělila ČAS (viz smlouva). Prokazujete tím, na co jste dotaci použili </t>
  </si>
  <si>
    <t>sloupec N</t>
  </si>
  <si>
    <t>Výše výdaje v Kč - zde uveďte všechny ostatní výdaje, které splňují podmínky čerpání dotace RVS</t>
  </si>
  <si>
    <t>Tyto výdaje musí tvořit minimálně 30 % celkových výdajů. Čím více výdajů uvedete, tím lépe - pomůžete splnit podmínky RVS za celou ČAS</t>
  </si>
  <si>
    <t>sloupec O</t>
  </si>
  <si>
    <t>zůstatek</t>
  </si>
  <si>
    <t>KONTROLA – při rozdělení výdajů na vlastní zdroje a zdroje dotace</t>
  </si>
  <si>
    <t xml:space="preserve">Odvod kmenových příspěvků </t>
  </si>
  <si>
    <t>sloupec K</t>
  </si>
  <si>
    <t>Odvod kmenových příspěvků za rok 2019</t>
  </si>
  <si>
    <t>Zde se uvedou kmenové příspěvky za právě probíhající rok. POZOR – do pole K7 převést z loňského roku přeplatek, nebo nedoplatek!!!</t>
  </si>
  <si>
    <t>ODVOD KMENOVÝCH PŘÍSPĚVKŮ ZADAT JAKO ZÁPORNÉ ČÍSLO!!!!</t>
  </si>
  <si>
    <t>sloupec L</t>
  </si>
  <si>
    <t>Odvod kmenových příspěvků za rok 2020</t>
  </si>
  <si>
    <t xml:space="preserve">Zde se uvedou kmenové příspěvky za následující  rok. </t>
  </si>
  <si>
    <t>Název pobočky/sekce ČAS Peněžní deník 2022</t>
  </si>
  <si>
    <t>počáteční stav pokladny</t>
  </si>
  <si>
    <t>V001</t>
  </si>
  <si>
    <t>tisk letáčků - program akce</t>
  </si>
  <si>
    <t>V002</t>
  </si>
  <si>
    <t>kancelářské potřeby</t>
  </si>
  <si>
    <t>V003</t>
  </si>
  <si>
    <t>DPP přednáška Grygar na Dni s dalekohledem</t>
  </si>
  <si>
    <t>B001</t>
  </si>
  <si>
    <t>odvod daně za DPP Grygar ČASu</t>
  </si>
  <si>
    <t>B002</t>
  </si>
  <si>
    <t>potřeby pro pokusyna Astronomickou noc</t>
  </si>
  <si>
    <t>P001</t>
  </si>
  <si>
    <t>členské Novák 2022</t>
  </si>
  <si>
    <t>P002</t>
  </si>
  <si>
    <t>členské Pankrác 2022 snížený</t>
  </si>
  <si>
    <t>B003</t>
  </si>
  <si>
    <t>členské Servác 2022</t>
  </si>
  <si>
    <t>atd…</t>
  </si>
  <si>
    <t>členské Bonifác 2022</t>
  </si>
  <si>
    <t>členské Homer 2022 snížený</t>
  </si>
  <si>
    <t>členské Kasanová 2022 snížený</t>
  </si>
  <si>
    <t>záloha na dotaci od ČAS</t>
  </si>
  <si>
    <t>cestovné Dvořák na Den s dalekohledem</t>
  </si>
  <si>
    <t>nabíječka</t>
  </si>
  <si>
    <t>členské Nováková 2022</t>
  </si>
  <si>
    <t>cestovné Horák na Astronomickou noc</t>
  </si>
  <si>
    <t>prodlužovací šňůra</t>
  </si>
  <si>
    <t>občerstvení na semináři o jasné obloze</t>
  </si>
  <si>
    <t>filtr pro pozorování Slunce</t>
  </si>
  <si>
    <t>Astronomické praktikum pronájem prostor</t>
  </si>
  <si>
    <t>Odvod kmenových příspěvků 2022</t>
  </si>
  <si>
    <t>členské Semerád 2022</t>
  </si>
  <si>
    <t>řádky je možné vložit kdekoliv v bílém, červeně orámovaném poli + je nutné zkopírovat vzorec ze sloupce "G, J a M“</t>
  </si>
  <si>
    <t>Odvod kmenových příspěvků za rok 2022</t>
  </si>
  <si>
    <t>Výše popsaný příklad :  Složka vybírá kmenové příspěvky a zároveň složkové příspěvky. V tomto případě kmenové 400/300,- složkové 100/50,-. Platby jsou tedy buď 500 (400 + 100) nebo 350 (300+50). Do sloupců K a L se uvede POUZE kmenová část daného příspěvku!!! Tedy část, která se odvede centrále ČAS. Odvod se pak označí ve sloupci K nebo L (podle roku) jako záporné číslo. Může se stát, že se odvod na následující rok nestihne u opozdilců provést. Do pole K7 v deníku následujícího roku jako počáteční stav se pak uvede součet neodvedených příspěvků za daný rok. Odvody na právě probíhající rok musí být koncem roku vyrovnány!! Pole K40 musí být nulové!!!!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</si>
</sst>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\ ;[RED]\-#,##0\ "/>
    <numFmt numFmtId="165" formatCode="D\/M\/YYYY"/>
    <numFmt numFmtId="166" formatCode="#,##0.00\ [$Kč-405];[RED]\-#,##0.00\ [$Kč-405]"/>
    <numFmt numFmtId="167" formatCode="#,##0\ [$Kč-405];[RED]\-#,##0\ [$Kč-405]"/>
    <numFmt numFmtId="168" formatCode="0.0%"/>
  </numFmts>
  <fonts count="12">
    <font>
      <sz val="10.0"/>
      <color rgb="FF000000"/>
      <name val="Arial"/>
    </font>
    <font>
      <sz val="10.0"/>
      <color theme="1"/>
      <name val="Arial"/>
    </font>
    <font>
      <b/>
      <sz val="16.0"/>
      <color theme="1"/>
      <name val="Arial"/>
    </font>
    <font/>
    <font>
      <b/>
      <sz val="14.0"/>
      <color theme="1"/>
      <name val="Arial"/>
    </font>
    <font>
      <b/>
      <sz val="10.0"/>
      <color theme="1"/>
      <name val="Arial"/>
    </font>
    <font>
      <b/>
      <i/>
      <sz val="10.0"/>
      <color theme="1"/>
      <name val="Arial"/>
    </font>
    <font>
      <b/>
      <i/>
      <sz val="15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i/>
      <sz val="10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CCCC"/>
        <bgColor rgb="FFCCCC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rgb="FFFF99CC"/>
        <bgColor rgb="FFFF99CC"/>
      </patternFill>
    </fill>
  </fills>
  <borders count="8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ck">
        <color rgb="FFFF3333"/>
      </left>
      <top style="thick">
        <color rgb="FFFF3333"/>
      </top>
    </border>
    <border>
      <top style="thick">
        <color rgb="FFFF3333"/>
      </top>
    </border>
    <border>
      <right style="thick">
        <color rgb="FFFF3333"/>
      </right>
      <top style="thick">
        <color rgb="FFFF3333"/>
      </top>
    </border>
    <border>
      <left style="medium">
        <color rgb="FF000000"/>
      </left>
      <right style="medium">
        <color rgb="FF000000"/>
      </right>
    </border>
    <border>
      <left style="thick">
        <color rgb="FFFF3333"/>
      </left>
      <bottom style="thick">
        <color rgb="FFFF3333"/>
      </bottom>
    </border>
    <border>
      <bottom style="thick">
        <color rgb="FFFF3333"/>
      </bottom>
    </border>
    <border>
      <right style="thick">
        <color rgb="FFFF3333"/>
      </right>
      <bottom style="thick">
        <color rgb="FFFF333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FF0000"/>
      </left>
      <top style="thick">
        <color rgb="FFFF0000"/>
      </top>
      <bottom style="thick">
        <color rgb="FFFF0000"/>
      </bottom>
    </border>
    <border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FF0000"/>
      </left>
      <top style="thick">
        <color rgb="FFFF0000"/>
      </top>
    </border>
    <border>
      <top style="thick">
        <color rgb="FFFF0000"/>
      </top>
    </border>
    <border>
      <right style="thick">
        <color rgb="FFFF0000"/>
      </right>
      <top style="thick">
        <color rgb="FFFF0000"/>
      </top>
    </border>
    <border>
      <left/>
      <right style="medium">
        <color rgb="FFFF0000"/>
      </right>
      <top style="medium">
        <color rgb="FF000000"/>
      </top>
      <bottom/>
    </border>
    <border>
      <left style="medium">
        <color rgb="FFFF0000"/>
      </left>
      <right style="medium">
        <color rgb="FF000000"/>
      </right>
      <top style="medium">
        <color rgb="FF000000"/>
      </top>
      <bottom/>
    </border>
    <border>
      <left style="thick">
        <color rgb="FFFF0000"/>
      </left>
    </border>
    <border>
      <right style="thick">
        <color rgb="FFFF0000"/>
      </right>
    </border>
    <border>
      <left/>
      <right style="medium">
        <color rgb="FFFF0000"/>
      </right>
      <top/>
      <bottom/>
    </border>
    <border>
      <left style="thick">
        <color rgb="FFFF3333"/>
      </left>
    </border>
    <border>
      <right style="thick">
        <color rgb="FFFF3333"/>
      </right>
    </border>
    <border>
      <left style="medium">
        <color rgb="FFFF0000"/>
      </left>
      <right style="medium">
        <color rgb="FF000000"/>
      </right>
      <top/>
      <bottom/>
    </border>
    <border>
      <left style="thick">
        <color rgb="FFFF0000"/>
      </left>
      <bottom style="thick">
        <color rgb="FFFF0000"/>
      </bottom>
    </border>
    <border>
      <bottom style="thick">
        <color rgb="FFFF0000"/>
      </bottom>
    </border>
    <border>
      <right style="thick">
        <color rgb="FFFF0000"/>
      </right>
      <bottom style="thick">
        <color rgb="FFFF0000"/>
      </bottom>
    </border>
    <border>
      <left/>
      <right style="medium">
        <color rgb="FFFF0000"/>
      </right>
      <top/>
      <bottom style="medium">
        <color rgb="FF000000"/>
      </bottom>
    </border>
    <border>
      <left style="medium">
        <color rgb="FFFF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hair">
        <color rgb="FF000000"/>
      </right>
      <top/>
      <bottom/>
    </border>
    <border>
      <left/>
      <right style="hair">
        <color rgb="FF000000"/>
      </right>
      <top/>
      <bottom style="medium">
        <color rgb="FF000000"/>
      </bottom>
    </border>
    <border>
      <left style="thick">
        <color rgb="FFFF3333"/>
      </left>
      <top style="thick">
        <color rgb="FFFF3333"/>
      </top>
      <bottom style="thick">
        <color rgb="FFFF3333"/>
      </bottom>
    </border>
    <border>
      <top style="thick">
        <color rgb="FFFF3333"/>
      </top>
      <bottom style="thick">
        <color rgb="FFFF3333"/>
      </bottom>
    </border>
    <border>
      <right style="thick">
        <color rgb="FFFF3333"/>
      </right>
      <top style="thick">
        <color rgb="FFFF3333"/>
      </top>
      <bottom style="thick">
        <color rgb="FFFF3333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hair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</border>
    <border>
      <right style="medium">
        <color rgb="FFFF0000"/>
      </right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9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readingOrder="0" shrinkToFit="0" vertical="bottom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bottom" wrapText="0"/>
    </xf>
    <xf borderId="10" fillId="2" fontId="4" numFmtId="0" xfId="0" applyAlignment="1" applyBorder="1" applyFont="1">
      <alignment horizontal="center" shrinkToFit="0" vertical="bottom" wrapText="0"/>
    </xf>
    <xf borderId="11" fillId="3" fontId="5" numFmtId="0" xfId="0" applyAlignment="1" applyBorder="1" applyFill="1" applyFont="1">
      <alignment horizontal="center" shrinkToFit="0" vertical="bottom" wrapText="1"/>
    </xf>
    <xf borderId="12" fillId="0" fontId="3" numFmtId="0" xfId="0" applyBorder="1" applyFont="1"/>
    <xf borderId="13" fillId="0" fontId="3" numFmtId="0" xfId="0" applyBorder="1" applyFont="1"/>
    <xf borderId="11" fillId="4" fontId="5" numFmtId="0" xfId="0" applyAlignment="1" applyBorder="1" applyFill="1" applyFont="1">
      <alignment horizontal="center" shrinkToFit="0" vertical="bottom" wrapText="0"/>
    </xf>
    <xf borderId="11" fillId="0" fontId="5" numFmtId="0" xfId="0" applyAlignment="1" applyBorder="1" applyFont="1">
      <alignment horizontal="center" shrinkToFit="0" vertical="bottom" wrapText="0"/>
    </xf>
    <xf borderId="11" fillId="5" fontId="5" numFmtId="0" xfId="0" applyAlignment="1" applyBorder="1" applyFill="1" applyFont="1">
      <alignment horizontal="center" shrinkToFit="0" vertical="bottom" wrapText="0"/>
    </xf>
    <xf borderId="14" fillId="6" fontId="5" numFmtId="0" xfId="0" applyAlignment="1" applyBorder="1" applyFill="1" applyFont="1">
      <alignment horizontal="center" shrinkToFit="0" vertical="bottom" wrapText="0"/>
    </xf>
    <xf borderId="1" fillId="7" fontId="1" numFmtId="0" xfId="0" applyAlignment="1" applyBorder="1" applyFill="1" applyFont="1">
      <alignment horizontal="center" shrinkToFit="0" vertical="bottom" wrapText="1"/>
    </xf>
    <xf borderId="15" fillId="2" fontId="1" numFmtId="0" xfId="0" applyAlignment="1" applyBorder="1" applyFont="1">
      <alignment shrinkToFit="0" vertical="bottom" wrapText="0"/>
    </xf>
    <xf borderId="16" fillId="2" fontId="1" numFmtId="0" xfId="0" applyAlignment="1" applyBorder="1" applyFont="1">
      <alignment shrinkToFit="0" vertical="bottom" wrapText="0"/>
    </xf>
    <xf borderId="17" fillId="3" fontId="5" numFmtId="0" xfId="0" applyAlignment="1" applyBorder="1" applyFont="1">
      <alignment horizontal="center" shrinkToFit="0" vertical="bottom" wrapText="1"/>
    </xf>
    <xf borderId="17" fillId="4" fontId="5" numFmtId="0" xfId="0" applyAlignment="1" applyBorder="1" applyFont="1">
      <alignment horizontal="center" shrinkToFit="0" vertical="bottom" wrapText="1"/>
    </xf>
    <xf borderId="1" fillId="0" fontId="5" numFmtId="0" xfId="0" applyAlignment="1" applyBorder="1" applyFont="1">
      <alignment horizontal="center" readingOrder="0" shrinkToFit="0" vertical="bottom" wrapText="1"/>
    </xf>
    <xf borderId="16" fillId="5" fontId="5" numFmtId="0" xfId="0" applyAlignment="1" applyBorder="1" applyFont="1">
      <alignment horizontal="center" shrinkToFit="0" vertical="bottom" wrapText="1"/>
    </xf>
    <xf borderId="16" fillId="8" fontId="5" numFmtId="0" xfId="0" applyAlignment="1" applyBorder="1" applyFill="1" applyFont="1">
      <alignment horizontal="center" shrinkToFit="0" vertical="bottom" wrapText="1"/>
    </xf>
    <xf borderId="17" fillId="6" fontId="5" numFmtId="0" xfId="0" applyAlignment="1" applyBorder="1" applyFont="1">
      <alignment horizontal="center" shrinkToFit="0" vertical="bottom" wrapText="1"/>
    </xf>
    <xf borderId="5" fillId="0" fontId="3" numFmtId="0" xfId="0" applyBorder="1" applyFont="1"/>
    <xf borderId="18" fillId="2" fontId="1" numFmtId="0" xfId="0" applyAlignment="1" applyBorder="1" applyFont="1">
      <alignment shrinkToFit="0" vertical="bottom" wrapText="0"/>
    </xf>
    <xf borderId="19" fillId="2" fontId="5" numFmtId="0" xfId="0" applyAlignment="1" applyBorder="1" applyFont="1">
      <alignment shrinkToFit="0" vertical="bottom" wrapText="0"/>
    </xf>
    <xf borderId="19" fillId="2" fontId="1" numFmtId="0" xfId="0" applyAlignment="1" applyBorder="1" applyFont="1">
      <alignment shrinkToFit="0" vertical="bottom" wrapText="0"/>
    </xf>
    <xf borderId="20" fillId="3" fontId="5" numFmtId="3" xfId="0" applyAlignment="1" applyBorder="1" applyFont="1" applyNumberFormat="1">
      <alignment horizontal="center" shrinkToFit="0" vertical="bottom" wrapText="0"/>
    </xf>
    <xf borderId="20" fillId="4" fontId="5" numFmtId="0" xfId="0" applyAlignment="1" applyBorder="1" applyFont="1">
      <alignment horizontal="center" shrinkToFit="0" vertical="bottom" wrapText="1"/>
    </xf>
    <xf borderId="20" fillId="9" fontId="5" numFmtId="0" xfId="0" applyAlignment="1" applyBorder="1" applyFill="1" applyFont="1">
      <alignment horizontal="center" shrinkToFit="0" vertical="bottom" wrapText="1"/>
    </xf>
    <xf borderId="21" fillId="0" fontId="5" numFmtId="164" xfId="0" applyAlignment="1" applyBorder="1" applyFont="1" applyNumberFormat="1">
      <alignment horizontal="center" shrinkToFit="0" vertical="bottom" wrapText="0"/>
    </xf>
    <xf borderId="19" fillId="8" fontId="5" numFmtId="3" xfId="0" applyAlignment="1" applyBorder="1" applyFont="1" applyNumberFormat="1">
      <alignment horizontal="center" shrinkToFit="0" vertical="bottom" wrapText="0"/>
    </xf>
    <xf borderId="20" fillId="6" fontId="5" numFmtId="3" xfId="0" applyAlignment="1" applyBorder="1" applyFont="1" applyNumberFormat="1">
      <alignment horizontal="center" shrinkToFit="0" vertical="bottom" wrapText="0"/>
    </xf>
    <xf borderId="22" fillId="0" fontId="3" numFmtId="0" xfId="0" applyBorder="1" applyFont="1"/>
    <xf borderId="23" fillId="2" fontId="6" numFmtId="0" xfId="0" applyAlignment="1" applyBorder="1" applyFont="1">
      <alignment horizontal="center" shrinkToFit="0" vertical="bottom" wrapText="0"/>
    </xf>
    <xf borderId="24" fillId="2" fontId="6" numFmtId="0" xfId="0" applyAlignment="1" applyBorder="1" applyFont="1">
      <alignment shrinkToFit="0" vertical="bottom" wrapText="0"/>
    </xf>
    <xf borderId="20" fillId="3" fontId="6" numFmtId="0" xfId="0" applyAlignment="1" applyBorder="1" applyFont="1">
      <alignment horizontal="center" shrinkToFit="0" vertical="bottom" wrapText="0"/>
    </xf>
    <xf borderId="25" fillId="3" fontId="6" numFmtId="0" xfId="0" applyAlignment="1" applyBorder="1" applyFont="1">
      <alignment horizontal="center" shrinkToFit="0" vertical="bottom" wrapText="0"/>
    </xf>
    <xf borderId="25" fillId="4" fontId="6" numFmtId="0" xfId="0" applyAlignment="1" applyBorder="1" applyFont="1">
      <alignment horizontal="center" shrinkToFit="0" vertical="bottom" wrapText="0"/>
    </xf>
    <xf borderId="25" fillId="9" fontId="6" numFmtId="0" xfId="0" applyAlignment="1" applyBorder="1" applyFont="1">
      <alignment horizontal="center" shrinkToFit="0" vertical="bottom" wrapText="0"/>
    </xf>
    <xf borderId="24" fillId="5" fontId="6" numFmtId="0" xfId="0" applyAlignment="1" applyBorder="1" applyFont="1">
      <alignment horizontal="center" shrinkToFit="0" vertical="bottom" wrapText="0"/>
    </xf>
    <xf borderId="26" fillId="8" fontId="6" numFmtId="0" xfId="0" applyAlignment="1" applyBorder="1" applyFont="1">
      <alignment horizontal="center" shrinkToFit="0" vertical="bottom" wrapText="0"/>
    </xf>
    <xf borderId="20" fillId="6" fontId="6" numFmtId="0" xfId="0" applyAlignment="1" applyBorder="1" applyFont="1">
      <alignment horizontal="center" shrinkToFit="0" vertical="bottom" wrapText="0"/>
    </xf>
    <xf borderId="27" fillId="7" fontId="1" numFmtId="0" xfId="0" applyAlignment="1" applyBorder="1" applyFont="1">
      <alignment shrinkToFit="0" vertical="bottom" wrapText="0"/>
    </xf>
    <xf borderId="28" fillId="10" fontId="1" numFmtId="165" xfId="0" applyAlignment="1" applyBorder="1" applyFill="1" applyFont="1" applyNumberFormat="1">
      <alignment horizontal="right" shrinkToFit="0" vertical="bottom" wrapText="0"/>
    </xf>
    <xf borderId="29" fillId="10" fontId="6" numFmtId="0" xfId="0" applyAlignment="1" applyBorder="1" applyFont="1">
      <alignment shrinkToFit="0" vertical="bottom" wrapText="0"/>
    </xf>
    <xf borderId="29" fillId="10" fontId="7" numFmtId="0" xfId="0" applyAlignment="1" applyBorder="1" applyFont="1">
      <alignment shrinkToFit="0" vertical="bottom" wrapText="0"/>
    </xf>
    <xf borderId="30" fillId="0" fontId="8" numFmtId="166" xfId="0" applyAlignment="1" applyBorder="1" applyFont="1" applyNumberFormat="1">
      <alignment horizontal="center" shrinkToFit="0" vertical="bottom" wrapText="0"/>
    </xf>
    <xf borderId="31" fillId="0" fontId="3" numFmtId="0" xfId="0" applyBorder="1" applyFont="1"/>
    <xf borderId="19" fillId="3" fontId="1" numFmtId="166" xfId="0" applyAlignment="1" applyBorder="1" applyFont="1" applyNumberFormat="1">
      <alignment horizontal="right" shrinkToFit="0" vertical="bottom" wrapText="0"/>
    </xf>
    <xf borderId="19" fillId="4" fontId="6" numFmtId="0" xfId="0" applyAlignment="1" applyBorder="1" applyFont="1">
      <alignment horizontal="center" shrinkToFit="0" vertical="bottom" wrapText="1"/>
    </xf>
    <xf borderId="32" fillId="0" fontId="8" numFmtId="167" xfId="0" applyAlignment="1" applyBorder="1" applyFont="1" applyNumberFormat="1">
      <alignment horizontal="center" shrinkToFit="0" vertical="bottom" wrapText="0"/>
    </xf>
    <xf borderId="33" fillId="7" fontId="8" numFmtId="167" xfId="0" applyAlignment="1" applyBorder="1" applyFont="1" applyNumberFormat="1">
      <alignment horizontal="center" shrinkToFit="0" vertical="bottom" wrapText="0"/>
    </xf>
    <xf borderId="29" fillId="7" fontId="6" numFmtId="0" xfId="0" applyAlignment="1" applyBorder="1" applyFont="1">
      <alignment horizontal="center" shrinkToFit="0" vertical="bottom" wrapText="0"/>
    </xf>
    <xf borderId="34" fillId="7" fontId="6" numFmtId="0" xfId="0" applyAlignment="1" applyBorder="1" applyFont="1">
      <alignment horizontal="center" shrinkToFit="0" vertical="bottom" wrapText="0"/>
    </xf>
    <xf borderId="35" fillId="0" fontId="1" numFmtId="165" xfId="0" applyAlignment="1" applyBorder="1" applyFont="1" applyNumberFormat="1">
      <alignment shrinkToFit="0" vertical="bottom" wrapText="0"/>
    </xf>
    <xf borderId="36" fillId="0" fontId="1" numFmtId="49" xfId="0" applyAlignment="1" applyBorder="1" applyFont="1" applyNumberFormat="1">
      <alignment horizontal="center" shrinkToFit="0" vertical="bottom" wrapText="0"/>
    </xf>
    <xf borderId="36" fillId="0" fontId="1" numFmtId="0" xfId="0" applyAlignment="1" applyBorder="1" applyFont="1">
      <alignment shrinkToFit="0" vertical="bottom" wrapText="0"/>
    </xf>
    <xf borderId="36" fillId="0" fontId="1" numFmtId="3" xfId="0" applyAlignment="1" applyBorder="1" applyFont="1" applyNumberFormat="1">
      <alignment horizontal="center" shrinkToFit="0" vertical="bottom" wrapText="0"/>
    </xf>
    <xf borderId="37" fillId="0" fontId="1" numFmtId="3" xfId="0" applyAlignment="1" applyBorder="1" applyFont="1" applyNumberFormat="1">
      <alignment horizontal="center" shrinkToFit="0" vertical="bottom" wrapText="0"/>
    </xf>
    <xf borderId="16" fillId="3" fontId="1" numFmtId="166" xfId="0" applyAlignment="1" applyBorder="1" applyFont="1" applyNumberFormat="1">
      <alignment horizontal="right" shrinkToFit="0" vertical="bottom" wrapText="0"/>
    </xf>
    <xf borderId="35" fillId="0" fontId="1" numFmtId="4" xfId="0" applyAlignment="1" applyBorder="1" applyFont="1" applyNumberFormat="1">
      <alignment horizontal="center" shrinkToFit="0" vertical="bottom" wrapText="0"/>
    </xf>
    <xf borderId="37" fillId="0" fontId="1" numFmtId="4" xfId="0" applyAlignment="1" applyBorder="1" applyFont="1" applyNumberFormat="1">
      <alignment horizontal="center" shrinkToFit="0" vertical="bottom" wrapText="0"/>
    </xf>
    <xf borderId="38" fillId="4" fontId="1" numFmtId="166" xfId="0" applyAlignment="1" applyBorder="1" applyFont="1" applyNumberFormat="1">
      <alignment horizontal="right" shrinkToFit="0" vertical="bottom" wrapText="1"/>
    </xf>
    <xf borderId="2" fillId="0" fontId="1" numFmtId="167" xfId="0" applyAlignment="1" applyBorder="1" applyFont="1" applyNumberFormat="1">
      <alignment horizontal="right" shrinkToFit="0" vertical="bottom" wrapText="1"/>
    </xf>
    <xf borderId="4" fillId="0" fontId="1" numFmtId="167" xfId="0" applyAlignment="1" applyBorder="1" applyFont="1" applyNumberFormat="1">
      <alignment horizontal="right" shrinkToFit="0" vertical="bottom" wrapText="1"/>
    </xf>
    <xf borderId="35" fillId="0" fontId="1" numFmtId="3" xfId="0" applyAlignment="1" applyBorder="1" applyFont="1" applyNumberFormat="1">
      <alignment horizontal="center" shrinkToFit="0" vertical="bottom" wrapText="0"/>
    </xf>
    <xf borderId="39" fillId="7" fontId="1" numFmtId="166" xfId="0" applyAlignment="1" applyBorder="1" applyFont="1" applyNumberFormat="1">
      <alignment horizontal="center" shrinkToFit="0" vertical="bottom" wrapText="0"/>
    </xf>
    <xf borderId="40" fillId="0" fontId="1" numFmtId="165" xfId="0" applyAlignment="1" applyBorder="1" applyFont="1" applyNumberFormat="1">
      <alignment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1" numFmtId="3" xfId="0" applyAlignment="1" applyFont="1" applyNumberFormat="1">
      <alignment horizontal="center" shrinkToFit="0" vertical="bottom" wrapText="0"/>
    </xf>
    <xf borderId="41" fillId="0" fontId="1" numFmtId="3" xfId="0" applyAlignment="1" applyBorder="1" applyFont="1" applyNumberFormat="1">
      <alignment horizontal="center" shrinkToFit="0" vertical="bottom" wrapText="0"/>
    </xf>
    <xf borderId="40" fillId="0" fontId="1" numFmtId="4" xfId="0" applyAlignment="1" applyBorder="1" applyFont="1" applyNumberFormat="1">
      <alignment horizontal="center" shrinkToFit="0" vertical="bottom" wrapText="0"/>
    </xf>
    <xf borderId="41" fillId="0" fontId="1" numFmtId="4" xfId="0" applyAlignment="1" applyBorder="1" applyFont="1" applyNumberFormat="1">
      <alignment horizontal="center" shrinkToFit="0" vertical="bottom" wrapText="0"/>
    </xf>
    <xf borderId="42" fillId="4" fontId="1" numFmtId="166" xfId="0" applyAlignment="1" applyBorder="1" applyFont="1" applyNumberFormat="1">
      <alignment horizontal="right" shrinkToFit="0" vertical="bottom" wrapText="1"/>
    </xf>
    <xf borderId="43" fillId="0" fontId="1" numFmtId="167" xfId="0" applyAlignment="1" applyBorder="1" applyFont="1" applyNumberFormat="1">
      <alignment horizontal="right" shrinkToFit="0" vertical="bottom" wrapText="1"/>
    </xf>
    <xf borderId="44" fillId="0" fontId="1" numFmtId="167" xfId="0" applyAlignment="1" applyBorder="1" applyFont="1" applyNumberFormat="1">
      <alignment horizontal="right" shrinkToFit="0" vertical="bottom" wrapText="1"/>
    </xf>
    <xf borderId="40" fillId="0" fontId="1" numFmtId="3" xfId="0" applyAlignment="1" applyBorder="1" applyFont="1" applyNumberFormat="1">
      <alignment horizontal="center" shrinkToFit="0" vertical="bottom" wrapText="0"/>
    </xf>
    <xf borderId="45" fillId="7" fontId="1" numFmtId="166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43" fillId="0" fontId="5" numFmtId="167" xfId="0" applyAlignment="1" applyBorder="1" applyFont="1" applyNumberFormat="1">
      <alignment horizontal="right" shrinkToFit="0" vertical="bottom" wrapText="1"/>
    </xf>
    <xf borderId="44" fillId="0" fontId="5" numFmtId="167" xfId="0" applyAlignment="1" applyBorder="1" applyFont="1" applyNumberFormat="1">
      <alignment horizontal="right" shrinkToFit="0" vertical="bottom" wrapText="1"/>
    </xf>
    <xf borderId="46" fillId="0" fontId="1" numFmtId="165" xfId="0" applyAlignment="1" applyBorder="1" applyFont="1" applyNumberFormat="1">
      <alignment shrinkToFit="0" vertical="bottom" wrapText="0"/>
    </xf>
    <xf borderId="47" fillId="0" fontId="1" numFmtId="49" xfId="0" applyAlignment="1" applyBorder="1" applyFont="1" applyNumberFormat="1">
      <alignment shrinkToFit="0" vertical="bottom" wrapText="0"/>
    </xf>
    <xf borderId="47" fillId="0" fontId="5" numFmtId="0" xfId="0" applyAlignment="1" applyBorder="1" applyFont="1">
      <alignment shrinkToFit="0" vertical="bottom" wrapText="0"/>
    </xf>
    <xf borderId="47" fillId="0" fontId="1" numFmtId="3" xfId="0" applyAlignment="1" applyBorder="1" applyFont="1" applyNumberFormat="1">
      <alignment horizontal="center" shrinkToFit="0" vertical="bottom" wrapText="0"/>
    </xf>
    <xf borderId="48" fillId="0" fontId="1" numFmtId="3" xfId="0" applyAlignment="1" applyBorder="1" applyFont="1" applyNumberFormat="1">
      <alignment horizontal="center" shrinkToFit="0" vertical="bottom" wrapText="0"/>
    </xf>
    <xf borderId="33" fillId="3" fontId="1" numFmtId="166" xfId="0" applyAlignment="1" applyBorder="1" applyFont="1" applyNumberFormat="1">
      <alignment horizontal="right" shrinkToFit="0" vertical="bottom" wrapText="0"/>
    </xf>
    <xf borderId="46" fillId="0" fontId="1" numFmtId="4" xfId="0" applyAlignment="1" applyBorder="1" applyFont="1" applyNumberFormat="1">
      <alignment horizontal="center" shrinkToFit="0" vertical="bottom" wrapText="0"/>
    </xf>
    <xf borderId="48" fillId="0" fontId="1" numFmtId="4" xfId="0" applyAlignment="1" applyBorder="1" applyFont="1" applyNumberFormat="1">
      <alignment horizontal="center" shrinkToFit="0" vertical="bottom" wrapText="0"/>
    </xf>
    <xf borderId="49" fillId="4" fontId="1" numFmtId="166" xfId="0" applyAlignment="1" applyBorder="1" applyFont="1" applyNumberFormat="1">
      <alignment horizontal="right" shrinkToFit="0" vertical="bottom" wrapText="1"/>
    </xf>
    <xf borderId="6" fillId="0" fontId="1" numFmtId="167" xfId="0" applyAlignment="1" applyBorder="1" applyFont="1" applyNumberFormat="1">
      <alignment horizontal="right" shrinkToFit="0" vertical="bottom" wrapText="1"/>
    </xf>
    <xf borderId="8" fillId="0" fontId="1" numFmtId="167" xfId="0" applyAlignment="1" applyBorder="1" applyFont="1" applyNumberFormat="1">
      <alignment horizontal="right" shrinkToFit="0" vertical="bottom" wrapText="1"/>
    </xf>
    <xf borderId="46" fillId="0" fontId="1" numFmtId="3" xfId="0" applyAlignment="1" applyBorder="1" applyFont="1" applyNumberFormat="1">
      <alignment horizontal="center" shrinkToFit="0" vertical="bottom" wrapText="0"/>
    </xf>
    <xf borderId="50" fillId="7" fontId="1" numFmtId="166" xfId="0" applyAlignment="1" applyBorder="1" applyFont="1" applyNumberFormat="1">
      <alignment horizontal="center" shrinkToFit="0" vertical="bottom" wrapText="0"/>
    </xf>
    <xf borderId="20" fillId="7" fontId="9" numFmtId="0" xfId="0" applyAlignment="1" applyBorder="1" applyFont="1">
      <alignment shrinkToFit="0" vertical="bottom" wrapText="0"/>
    </xf>
    <xf borderId="18" fillId="2" fontId="9" numFmtId="0" xfId="0" applyAlignment="1" applyBorder="1" applyFont="1">
      <alignment shrinkToFit="0" vertical="bottom" wrapText="0"/>
    </xf>
    <xf borderId="19" fillId="2" fontId="9" numFmtId="0" xfId="0" applyAlignment="1" applyBorder="1" applyFont="1">
      <alignment shrinkToFit="0" vertical="bottom" wrapText="0"/>
    </xf>
    <xf borderId="19" fillId="11" fontId="10" numFmtId="0" xfId="0" applyAlignment="1" applyBorder="1" applyFill="1" applyFont="1">
      <alignment horizontal="right" shrinkToFit="0" vertical="bottom" wrapText="0"/>
    </xf>
    <xf borderId="25" fillId="3" fontId="10" numFmtId="3" xfId="0" applyAlignment="1" applyBorder="1" applyFont="1" applyNumberFormat="1">
      <alignment horizontal="center" shrinkToFit="0" vertical="bottom" wrapText="0"/>
    </xf>
    <xf borderId="19" fillId="3" fontId="10" numFmtId="166" xfId="0" applyAlignment="1" applyBorder="1" applyFont="1" applyNumberFormat="1">
      <alignment horizontal="right" shrinkToFit="0" vertical="bottom" wrapText="0"/>
    </xf>
    <xf borderId="25" fillId="4" fontId="10" numFmtId="2" xfId="0" applyAlignment="1" applyBorder="1" applyFont="1" applyNumberFormat="1">
      <alignment horizontal="center" shrinkToFit="0" vertical="bottom" wrapText="1"/>
    </xf>
    <xf borderId="25" fillId="4" fontId="10" numFmtId="166" xfId="0" applyAlignment="1" applyBorder="1" applyFont="1" applyNumberFormat="1">
      <alignment horizontal="right" shrinkToFit="0" vertical="bottom" wrapText="1"/>
    </xf>
    <xf borderId="51" fillId="0" fontId="10" numFmtId="167" xfId="0" applyAlignment="1" applyBorder="1" applyFont="1" applyNumberFormat="1">
      <alignment horizontal="right" shrinkToFit="0" vertical="bottom" wrapText="1"/>
    </xf>
    <xf borderId="33" fillId="11" fontId="10" numFmtId="3" xfId="0" applyAlignment="1" applyBorder="1" applyFont="1" applyNumberFormat="1">
      <alignment horizontal="center" shrinkToFit="0" vertical="bottom" wrapText="0"/>
    </xf>
    <xf borderId="20" fillId="11" fontId="10" numFmtId="166" xfId="0" applyAlignment="1" applyBorder="1" applyFont="1" applyNumberForma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20" fillId="7" fontId="1" numFmtId="0" xfId="0" applyAlignment="1" applyBorder="1" applyFont="1">
      <alignment shrinkToFit="0" vertical="bottom" wrapText="0"/>
    </xf>
    <xf borderId="52" fillId="2" fontId="1" numFmtId="0" xfId="0" applyAlignment="1" applyBorder="1" applyFont="1">
      <alignment shrinkToFit="0" vertical="bottom" wrapText="0"/>
    </xf>
    <xf borderId="33" fillId="2" fontId="1" numFmtId="0" xfId="0" applyAlignment="1" applyBorder="1" applyFont="1">
      <alignment shrinkToFit="0" vertical="bottom" wrapText="0"/>
    </xf>
    <xf borderId="33" fillId="11" fontId="5" numFmtId="0" xfId="0" applyAlignment="1" applyBorder="1" applyFont="1">
      <alignment horizontal="right" shrinkToFit="0" vertical="bottom" wrapText="0"/>
    </xf>
    <xf borderId="25" fillId="2" fontId="5" numFmtId="0" xfId="0" applyAlignment="1" applyBorder="1" applyFont="1">
      <alignment horizontal="center" shrinkToFit="0" vertical="bottom" wrapText="0"/>
    </xf>
    <xf borderId="25" fillId="11" fontId="5" numFmtId="3" xfId="0" applyAlignment="1" applyBorder="1" applyFont="1" applyNumberFormat="1">
      <alignment horizontal="center" shrinkToFit="0" vertical="bottom" wrapText="0"/>
    </xf>
    <xf borderId="19" fillId="2" fontId="1" numFmtId="0" xfId="0" applyAlignment="1" applyBorder="1" applyFont="1">
      <alignment horizontal="right" shrinkToFit="0" vertical="bottom" wrapText="0"/>
    </xf>
    <xf borderId="19" fillId="2" fontId="5" numFmtId="168" xfId="0" applyAlignment="1" applyBorder="1" applyFont="1" applyNumberFormat="1">
      <alignment horizontal="center" shrinkToFit="0" vertical="bottom" wrapText="0"/>
    </xf>
    <xf borderId="52" fillId="2" fontId="11" numFmtId="168" xfId="0" applyAlignment="1" applyBorder="1" applyFont="1" applyNumberFormat="1">
      <alignment horizontal="center" shrinkToFit="0" vertical="bottom" wrapText="0"/>
    </xf>
    <xf borderId="53" fillId="2" fontId="11" numFmtId="1" xfId="0" applyAlignment="1" applyBorder="1" applyFont="1" applyNumberFormat="1">
      <alignment horizontal="center" shrinkToFit="0" vertical="bottom" wrapText="0"/>
    </xf>
    <xf borderId="54" fillId="2" fontId="1" numFmtId="0" xfId="0" applyAlignment="1" applyBorder="1" applyFont="1">
      <alignment horizontal="left" shrinkToFit="0" vertical="bottom" wrapText="0"/>
    </xf>
    <xf borderId="25" fillId="7" fontId="1" numFmtId="0" xfId="0" applyAlignment="1" applyBorder="1" applyFont="1">
      <alignment shrinkToFit="0" vertical="bottom" wrapText="0"/>
    </xf>
    <xf borderId="33" fillId="2" fontId="1" numFmtId="0" xfId="0" applyAlignment="1" applyBorder="1" applyFont="1">
      <alignment horizontal="right" shrinkToFit="0" vertical="bottom" wrapText="0"/>
    </xf>
    <xf borderId="9" fillId="2" fontId="1" numFmtId="0" xfId="0" applyAlignment="1" applyBorder="1" applyFont="1">
      <alignment horizontal="center" shrinkToFit="0" vertical="bottom" wrapText="0"/>
    </xf>
    <xf borderId="53" fillId="2" fontId="1" numFmtId="1" xfId="0" applyAlignment="1" applyBorder="1" applyFont="1" applyNumberFormat="1">
      <alignment horizontal="center" shrinkToFit="0" vertical="bottom" wrapText="0"/>
    </xf>
    <xf borderId="33" fillId="2" fontId="1" numFmtId="0" xfId="0" applyAlignment="1" applyBorder="1" applyFont="1">
      <alignment horizontal="center" shrinkToFit="0" vertical="bottom" wrapText="0"/>
    </xf>
    <xf borderId="55" fillId="2" fontId="1" numFmtId="0" xfId="0" applyAlignment="1" applyBorder="1" applyFont="1">
      <alignment horizontal="left" shrinkToFit="0" vertical="bottom" wrapText="0"/>
    </xf>
    <xf borderId="56" fillId="0" fontId="5" numFmtId="0" xfId="0" applyAlignment="1" applyBorder="1" applyFont="1">
      <alignment shrinkToFit="0" vertical="bottom" wrapText="0"/>
    </xf>
    <xf borderId="57" fillId="0" fontId="3" numFmtId="0" xfId="0" applyBorder="1" applyFont="1"/>
    <xf borderId="58" fillId="0" fontId="3" numFmtId="0" xfId="0" applyBorder="1" applyFont="1"/>
    <xf borderId="0" fillId="0" fontId="10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19" fillId="2" fontId="6" numFmtId="0" xfId="0" applyAlignment="1" applyBorder="1" applyFont="1">
      <alignment horizontal="center" shrinkToFit="0" vertical="bottom" wrapText="0"/>
    </xf>
    <xf borderId="19" fillId="3" fontId="6" numFmtId="3" xfId="0" applyAlignment="1" applyBorder="1" applyFont="1" applyNumberFormat="1">
      <alignment horizontal="center" shrinkToFit="0" vertical="bottom" wrapText="0"/>
    </xf>
    <xf borderId="19" fillId="5" fontId="6" numFmtId="164" xfId="0" applyAlignment="1" applyBorder="1" applyFont="1" applyNumberFormat="1">
      <alignment horizontal="center" shrinkToFit="0" vertical="bottom" wrapText="0"/>
    </xf>
    <xf borderId="19" fillId="5" fontId="5" numFmtId="164" xfId="0" applyAlignment="1" applyBorder="1" applyFont="1" applyNumberFormat="1">
      <alignment horizontal="center" shrinkToFit="0" vertical="bottom" wrapText="0"/>
    </xf>
    <xf borderId="19" fillId="8" fontId="6" numFmtId="0" xfId="0" applyAlignment="1" applyBorder="1" applyFont="1">
      <alignment horizontal="center" shrinkToFit="0" vertical="bottom" wrapText="1"/>
    </xf>
    <xf borderId="19" fillId="8" fontId="5" numFmtId="0" xfId="0" applyAlignment="1" applyBorder="1" applyFont="1">
      <alignment horizontal="center" shrinkToFit="0" vertical="bottom" wrapText="1"/>
    </xf>
    <xf borderId="19" fillId="6" fontId="5" numFmtId="0" xfId="0" applyAlignment="1" applyBorder="1" applyFont="1">
      <alignment horizontal="center" shrinkToFit="0" vertical="bottom" wrapText="1"/>
    </xf>
    <xf borderId="59" fillId="0" fontId="1" numFmtId="0" xfId="0" applyAlignment="1" applyBorder="1" applyFont="1">
      <alignment shrinkToFit="0" vertical="bottom" wrapText="0"/>
    </xf>
    <xf borderId="60" fillId="0" fontId="5" numFmtId="0" xfId="0" applyAlignment="1" applyBorder="1" applyFont="1">
      <alignment shrinkToFit="0" vertical="bottom" wrapText="0"/>
    </xf>
    <xf borderId="60" fillId="0" fontId="1" numFmtId="0" xfId="0" applyAlignment="1" applyBorder="1" applyFont="1">
      <alignment shrinkToFit="0" vertical="bottom" wrapText="0"/>
    </xf>
    <xf borderId="60" fillId="0" fontId="3" numFmtId="0" xfId="0" applyBorder="1" applyFont="1"/>
    <xf borderId="61" fillId="0" fontId="3" numFmtId="0" xfId="0" applyBorder="1" applyFont="1"/>
    <xf borderId="62" fillId="0" fontId="1" numFmtId="0" xfId="0" applyAlignment="1" applyBorder="1" applyFont="1">
      <alignment shrinkToFit="0" vertical="bottom" wrapText="0"/>
    </xf>
    <xf borderId="63" fillId="0" fontId="3" numFmtId="0" xfId="0" applyBorder="1" applyFont="1"/>
    <xf borderId="63" fillId="0" fontId="1" numFmtId="0" xfId="0" applyAlignment="1" applyBorder="1" applyFont="1">
      <alignment horizontal="center" shrinkToFit="0" vertical="bottom" wrapText="0"/>
    </xf>
    <xf borderId="64" fillId="0" fontId="1" numFmtId="0" xfId="0" applyAlignment="1" applyBorder="1" applyFont="1">
      <alignment shrinkToFit="0" vertical="top" wrapText="1"/>
    </xf>
    <xf borderId="65" fillId="0" fontId="3" numFmtId="0" xfId="0" applyBorder="1" applyFont="1"/>
    <xf borderId="66" fillId="0" fontId="3" numFmtId="0" xfId="0" applyBorder="1" applyFont="1"/>
    <xf borderId="67" fillId="0" fontId="3" numFmtId="0" xfId="0" applyBorder="1" applyFont="1"/>
    <xf borderId="68" fillId="0" fontId="1" numFmtId="0" xfId="0" applyAlignment="1" applyBorder="1" applyFont="1">
      <alignment shrinkToFit="0" vertical="bottom" wrapText="0"/>
    </xf>
    <xf borderId="69" fillId="0" fontId="1" numFmtId="0" xfId="0" applyAlignment="1" applyBorder="1" applyFont="1">
      <alignment shrinkToFit="0" vertical="bottom" wrapText="0"/>
    </xf>
    <xf borderId="70" fillId="0" fontId="3" numFmtId="0" xfId="0" applyBorder="1" applyFont="1"/>
    <xf borderId="69" fillId="0" fontId="3" numFmtId="0" xfId="0" applyBorder="1" applyFont="1"/>
    <xf borderId="71" fillId="0" fontId="3" numFmtId="0" xfId="0" applyBorder="1" applyFont="1"/>
    <xf borderId="72" fillId="2" fontId="2" numFmtId="0" xfId="0" applyAlignment="1" applyBorder="1" applyFont="1">
      <alignment horizontal="center" readingOrder="0" shrinkToFit="0" vertical="bottom" wrapText="0"/>
    </xf>
    <xf borderId="73" fillId="0" fontId="3" numFmtId="0" xfId="0" applyBorder="1" applyFont="1"/>
    <xf borderId="74" fillId="0" fontId="3" numFmtId="0" xfId="0" applyBorder="1" applyFont="1"/>
    <xf borderId="75" fillId="0" fontId="3" numFmtId="0" xfId="0" applyBorder="1" applyFont="1"/>
    <xf borderId="76" fillId="0" fontId="3" numFmtId="0" xfId="0" applyBorder="1" applyFont="1"/>
    <xf borderId="77" fillId="0" fontId="3" numFmtId="0" xfId="0" applyBorder="1" applyFont="1"/>
    <xf borderId="32" fillId="0" fontId="5" numFmtId="164" xfId="0" applyAlignment="1" applyBorder="1" applyFont="1" applyNumberFormat="1">
      <alignment horizontal="center" shrinkToFit="0" vertical="bottom" wrapText="0"/>
    </xf>
    <xf borderId="28" fillId="10" fontId="1" numFmtId="165" xfId="0" applyAlignment="1" applyBorder="1" applyFont="1" applyNumberFormat="1">
      <alignment horizontal="right" readingOrder="0" shrinkToFit="0" vertical="bottom" wrapText="0"/>
    </xf>
    <xf borderId="78" fillId="0" fontId="1" numFmtId="165" xfId="0" applyAlignment="1" applyBorder="1" applyFont="1" applyNumberFormat="1">
      <alignment readingOrder="0" shrinkToFit="0" vertical="bottom" wrapText="0"/>
    </xf>
    <xf borderId="79" fillId="0" fontId="1" numFmtId="49" xfId="0" applyAlignment="1" applyBorder="1" applyFont="1" applyNumberFormat="1">
      <alignment horizontal="center" shrinkToFit="0" vertical="bottom" wrapText="0"/>
    </xf>
    <xf borderId="79" fillId="0" fontId="1" numFmtId="0" xfId="0" applyAlignment="1" applyBorder="1" applyFont="1">
      <alignment shrinkToFit="0" vertical="bottom" wrapText="0"/>
    </xf>
    <xf borderId="79" fillId="0" fontId="1" numFmtId="3" xfId="0" applyAlignment="1" applyBorder="1" applyFont="1" applyNumberFormat="1">
      <alignment horizontal="center" shrinkToFit="0" vertical="bottom" wrapText="0"/>
    </xf>
    <xf borderId="80" fillId="0" fontId="1" numFmtId="3" xfId="0" applyAlignment="1" applyBorder="1" applyFont="1" applyNumberFormat="1">
      <alignment horizontal="center" shrinkToFit="0" vertical="bottom" wrapText="0"/>
    </xf>
    <xf borderId="78" fillId="0" fontId="1" numFmtId="4" xfId="0" applyAlignment="1" applyBorder="1" applyFont="1" applyNumberFormat="1">
      <alignment horizontal="center" shrinkToFit="0" vertical="bottom" wrapText="0"/>
    </xf>
    <xf borderId="80" fillId="0" fontId="1" numFmtId="4" xfId="0" applyAlignment="1" applyBorder="1" applyFont="1" applyNumberFormat="1">
      <alignment horizontal="center" shrinkToFit="0" vertical="bottom" wrapText="0"/>
    </xf>
    <xf borderId="0" fillId="0" fontId="1" numFmtId="167" xfId="0" applyAlignment="1" applyFont="1" applyNumberFormat="1">
      <alignment horizontal="right" shrinkToFit="0" vertical="bottom" wrapText="1"/>
    </xf>
    <xf borderId="78" fillId="0" fontId="1" numFmtId="3" xfId="0" applyAlignment="1" applyBorder="1" applyFont="1" applyNumberFormat="1">
      <alignment horizontal="center" shrinkToFit="0" vertical="bottom" wrapText="0"/>
    </xf>
    <xf borderId="81" fillId="0" fontId="1" numFmtId="165" xfId="0" applyAlignment="1" applyBorder="1" applyFont="1" applyNumberFormat="1">
      <alignment readingOrder="0" shrinkToFit="0" vertical="bottom" wrapText="0"/>
    </xf>
    <xf borderId="82" fillId="0" fontId="1" numFmtId="3" xfId="0" applyAlignment="1" applyBorder="1" applyFont="1" applyNumberFormat="1">
      <alignment horizontal="center" shrinkToFit="0" vertical="bottom" wrapText="0"/>
    </xf>
    <xf borderId="81" fillId="0" fontId="1" numFmtId="4" xfId="0" applyAlignment="1" applyBorder="1" applyFont="1" applyNumberFormat="1">
      <alignment horizontal="center" shrinkToFit="0" vertical="bottom" wrapText="0"/>
    </xf>
    <xf borderId="82" fillId="0" fontId="1" numFmtId="4" xfId="0" applyAlignment="1" applyBorder="1" applyFont="1" applyNumberFormat="1">
      <alignment horizontal="center" shrinkToFit="0" vertical="bottom" wrapText="0"/>
    </xf>
    <xf borderId="81" fillId="0" fontId="1" numFmtId="3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167" xfId="0" applyAlignment="1" applyFont="1" applyNumberFormat="1">
      <alignment horizontal="right" shrinkToFit="0" vertical="bottom" wrapText="1"/>
    </xf>
    <xf borderId="83" fillId="0" fontId="1" numFmtId="165" xfId="0" applyAlignment="1" applyBorder="1" applyFont="1" applyNumberFormat="1">
      <alignment shrinkToFit="0" vertical="bottom" wrapText="0"/>
    </xf>
    <xf borderId="84" fillId="0" fontId="1" numFmtId="49" xfId="0" applyAlignment="1" applyBorder="1" applyFont="1" applyNumberFormat="1">
      <alignment shrinkToFit="0" vertical="bottom" wrapText="0"/>
    </xf>
    <xf borderId="84" fillId="0" fontId="1" numFmtId="3" xfId="0" applyAlignment="1" applyBorder="1" applyFont="1" applyNumberFormat="1">
      <alignment horizontal="center" shrinkToFit="0" vertical="bottom" wrapText="0"/>
    </xf>
    <xf borderId="85" fillId="0" fontId="1" numFmtId="3" xfId="0" applyAlignment="1" applyBorder="1" applyFont="1" applyNumberFormat="1">
      <alignment horizontal="center" shrinkToFit="0" vertical="bottom" wrapText="0"/>
    </xf>
    <xf borderId="83" fillId="0" fontId="1" numFmtId="4" xfId="0" applyAlignment="1" applyBorder="1" applyFont="1" applyNumberFormat="1">
      <alignment horizontal="center" shrinkToFit="0" vertical="bottom" wrapText="0"/>
    </xf>
    <xf borderId="85" fillId="0" fontId="1" numFmtId="4" xfId="0" applyAlignment="1" applyBorder="1" applyFont="1" applyNumberFormat="1">
      <alignment horizontal="center" shrinkToFit="0" vertical="bottom" wrapText="0"/>
    </xf>
    <xf borderId="86" fillId="0" fontId="1" numFmtId="167" xfId="0" applyAlignment="1" applyBorder="1" applyFont="1" applyNumberFormat="1">
      <alignment horizontal="right" shrinkToFit="0" vertical="bottom" wrapText="1"/>
    </xf>
    <xf borderId="83" fillId="0" fontId="1" numFmtId="3" xfId="0" applyAlignment="1" applyBorder="1" applyFont="1" applyNumberFormat="1">
      <alignment horizontal="center" shrinkToFit="0" vertical="bottom" wrapText="0"/>
    </xf>
    <xf borderId="25" fillId="3" fontId="10" numFmtId="166" xfId="0" applyAlignment="1" applyBorder="1" applyFont="1" applyNumberFormat="1">
      <alignment horizontal="right" shrinkToFit="0" vertical="bottom" wrapText="0"/>
    </xf>
    <xf borderId="19" fillId="2" fontId="1" numFmtId="0" xfId="0" applyAlignment="1" applyBorder="1" applyFont="1">
      <alignment horizontal="left" shrinkToFit="0" vertical="bottom" wrapText="0"/>
    </xf>
    <xf borderId="33" fillId="2" fontId="1" numFmtId="0" xfId="0" applyAlignment="1" applyBorder="1" applyFont="1">
      <alignment horizontal="left" shrinkToFit="0" vertical="bottom" wrapText="0"/>
    </xf>
    <xf borderId="53" fillId="0" fontId="1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10.14"/>
    <col customWidth="1" min="2" max="2" width="10.71"/>
    <col customWidth="1" min="3" max="3" width="11.14"/>
    <col customWidth="1" min="4" max="4" width="42.14"/>
    <col customWidth="1" min="5" max="6" width="10.14"/>
    <col customWidth="1" min="7" max="7" width="14.43"/>
    <col customWidth="1" min="8" max="8" width="14.0"/>
    <col customWidth="1" min="9" max="9" width="13.0"/>
    <col customWidth="1" min="10" max="10" width="17.71"/>
    <col customWidth="1" min="11" max="11" width="12.0"/>
    <col customWidth="1" min="12" max="12" width="11.57"/>
    <col customWidth="1" min="13" max="13" width="21.57"/>
    <col customWidth="1" min="14" max="14" width="24.57"/>
    <col customWidth="1" min="15" max="15" width="13.14"/>
    <col customWidth="1" min="16" max="16" width="12.86"/>
    <col customWidth="1" min="17" max="25" width="9.14"/>
    <col customWidth="1" min="26" max="26" width="16.0"/>
  </cols>
  <sheetData>
    <row r="1" ht="12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</row>
    <row r="2" ht="12.7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5"/>
      <c r="Q2" s="5"/>
      <c r="R2" s="5"/>
      <c r="S2" s="5"/>
      <c r="T2" s="5"/>
      <c r="U2" s="5"/>
      <c r="V2" s="5"/>
      <c r="W2" s="5"/>
      <c r="X2" s="5"/>
      <c r="Y2" s="5"/>
    </row>
    <row r="3" ht="18.75" customHeight="1">
      <c r="A3" s="6"/>
      <c r="B3" s="10"/>
      <c r="C3" s="11"/>
      <c r="D3" s="11"/>
      <c r="E3" s="12" t="s">
        <v>1</v>
      </c>
      <c r="F3" s="13"/>
      <c r="G3" s="14"/>
      <c r="H3" s="15" t="s">
        <v>2</v>
      </c>
      <c r="I3" s="13"/>
      <c r="J3" s="14"/>
      <c r="K3" s="16" t="s">
        <v>3</v>
      </c>
      <c r="L3" s="14"/>
      <c r="M3" s="17" t="s">
        <v>4</v>
      </c>
      <c r="N3" s="14"/>
      <c r="O3" s="18"/>
      <c r="P3" s="5"/>
      <c r="Q3" s="5"/>
      <c r="R3" s="5"/>
      <c r="S3" s="5"/>
      <c r="T3" s="5"/>
      <c r="U3" s="5"/>
      <c r="V3" s="5"/>
      <c r="W3" s="5"/>
      <c r="X3" s="5"/>
      <c r="Y3" s="5"/>
    </row>
    <row r="4" ht="33.75" customHeight="1">
      <c r="A4" s="19" t="s">
        <v>5</v>
      </c>
      <c r="B4" s="20"/>
      <c r="C4" s="21"/>
      <c r="D4" s="21"/>
      <c r="E4" s="22" t="s">
        <v>6</v>
      </c>
      <c r="F4" s="22" t="s">
        <v>4</v>
      </c>
      <c r="G4" s="22" t="s">
        <v>7</v>
      </c>
      <c r="H4" s="23" t="s">
        <v>6</v>
      </c>
      <c r="I4" s="23" t="s">
        <v>4</v>
      </c>
      <c r="J4" s="23" t="s">
        <v>7</v>
      </c>
      <c r="K4" s="24" t="s">
        <v>8</v>
      </c>
      <c r="L4" s="24" t="s">
        <v>9</v>
      </c>
      <c r="M4" s="25" t="s">
        <v>10</v>
      </c>
      <c r="N4" s="26" t="s">
        <v>11</v>
      </c>
      <c r="O4" s="27" t="s">
        <v>12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ht="12.75" customHeight="1">
      <c r="A5" s="28"/>
      <c r="B5" s="29"/>
      <c r="C5" s="30"/>
      <c r="D5" s="31"/>
      <c r="E5" s="32"/>
      <c r="F5" s="32"/>
      <c r="G5" s="32"/>
      <c r="H5" s="33"/>
      <c r="I5" s="33"/>
      <c r="J5" s="33"/>
      <c r="K5" s="34"/>
      <c r="L5" s="34"/>
      <c r="M5" s="35"/>
      <c r="N5" s="36">
        <f>ROUND(M5/70*30,0)</f>
        <v>0</v>
      </c>
      <c r="O5" s="37"/>
      <c r="P5" s="5"/>
      <c r="Q5" s="5"/>
      <c r="R5" s="5"/>
      <c r="S5" s="5"/>
      <c r="T5" s="5"/>
      <c r="U5" s="5"/>
      <c r="V5" s="5"/>
      <c r="W5" s="5"/>
      <c r="X5" s="5"/>
      <c r="Y5" s="5"/>
    </row>
    <row r="6" ht="12.75" customHeight="1">
      <c r="A6" s="38"/>
      <c r="B6" s="39" t="s">
        <v>13</v>
      </c>
      <c r="C6" s="40" t="s">
        <v>14</v>
      </c>
      <c r="D6" s="40" t="s">
        <v>15</v>
      </c>
      <c r="E6" s="41"/>
      <c r="F6" s="41"/>
      <c r="G6" s="42"/>
      <c r="H6" s="43"/>
      <c r="I6" s="43"/>
      <c r="J6" s="43"/>
      <c r="K6" s="44"/>
      <c r="L6" s="44"/>
      <c r="M6" s="45" t="s">
        <v>16</v>
      </c>
      <c r="N6" s="46" t="s">
        <v>17</v>
      </c>
      <c r="O6" s="47"/>
      <c r="P6" s="5"/>
      <c r="Q6" s="5"/>
      <c r="R6" s="5"/>
      <c r="S6" s="5"/>
      <c r="T6" s="5"/>
      <c r="U6" s="5"/>
      <c r="V6" s="5"/>
      <c r="W6" s="5"/>
      <c r="X6" s="5"/>
      <c r="Y6" s="5"/>
    </row>
    <row r="7" ht="19.5" customHeight="1">
      <c r="A7" s="48"/>
      <c r="B7" s="49"/>
      <c r="C7" s="50"/>
      <c r="D7" s="51" t="s">
        <v>18</v>
      </c>
      <c r="E7" s="52"/>
      <c r="F7" s="53"/>
      <c r="G7" s="54"/>
      <c r="H7" s="52"/>
      <c r="I7" s="53"/>
      <c r="J7" s="55"/>
      <c r="K7" s="56"/>
      <c r="L7" s="57"/>
      <c r="M7" s="58"/>
      <c r="N7" s="58"/>
      <c r="O7" s="59"/>
      <c r="P7" s="5"/>
      <c r="Q7" s="5"/>
      <c r="R7" s="5"/>
      <c r="S7" s="5"/>
      <c r="T7" s="5"/>
      <c r="U7" s="5"/>
      <c r="V7" s="5"/>
      <c r="W7" s="5"/>
      <c r="X7" s="5"/>
      <c r="Y7" s="5"/>
    </row>
    <row r="8" ht="12.75" customHeight="1">
      <c r="A8" s="48"/>
      <c r="B8" s="60"/>
      <c r="C8" s="61"/>
      <c r="D8" s="62"/>
      <c r="E8" s="63"/>
      <c r="F8" s="64"/>
      <c r="G8" s="65">
        <f t="shared" ref="G8:G35" si="1">SUM(E$8:E8)-SUM(F$8:F8)+$E$7</f>
        <v>0</v>
      </c>
      <c r="H8" s="66"/>
      <c r="I8" s="67"/>
      <c r="J8" s="68">
        <f t="shared" ref="J8:J35" si="2">SUM(H$8:H8)-SUM(I$8:I8)+$H$7</f>
        <v>0</v>
      </c>
      <c r="K8" s="69"/>
      <c r="L8" s="70"/>
      <c r="M8" s="71"/>
      <c r="N8" s="64"/>
      <c r="O8" s="72" t="str">
        <f t="shared" ref="O8:O62" si="3">IF(M8+N8=0,"-",IF(M8+N8=F8+I8,"OK","CHYBA"))</f>
        <v>-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48"/>
      <c r="B9" s="73"/>
      <c r="C9" s="74"/>
      <c r="D9" s="5"/>
      <c r="E9" s="75"/>
      <c r="F9" s="76"/>
      <c r="G9" s="54">
        <f t="shared" si="1"/>
        <v>0</v>
      </c>
      <c r="H9" s="77"/>
      <c r="I9" s="78"/>
      <c r="J9" s="79">
        <f t="shared" si="2"/>
        <v>0</v>
      </c>
      <c r="K9" s="80"/>
      <c r="L9" s="81"/>
      <c r="M9" s="82"/>
      <c r="N9" s="76"/>
      <c r="O9" s="83" t="str">
        <f t="shared" si="3"/>
        <v>-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ht="12.75" customHeight="1">
      <c r="A10" s="48"/>
      <c r="B10" s="73"/>
      <c r="C10" s="74"/>
      <c r="D10" s="5"/>
      <c r="E10" s="75"/>
      <c r="F10" s="76"/>
      <c r="G10" s="54">
        <f t="shared" si="1"/>
        <v>0</v>
      </c>
      <c r="H10" s="77"/>
      <c r="I10" s="78"/>
      <c r="J10" s="79">
        <f t="shared" si="2"/>
        <v>0</v>
      </c>
      <c r="K10" s="80"/>
      <c r="L10" s="81"/>
      <c r="M10" s="82"/>
      <c r="N10" s="76"/>
      <c r="O10" s="83" t="str">
        <f t="shared" si="3"/>
        <v>-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2.75" customHeight="1">
      <c r="A11" s="48"/>
      <c r="B11" s="73"/>
      <c r="C11" s="74"/>
      <c r="D11" s="5"/>
      <c r="E11" s="75"/>
      <c r="F11" s="76"/>
      <c r="G11" s="54">
        <f t="shared" si="1"/>
        <v>0</v>
      </c>
      <c r="H11" s="77"/>
      <c r="I11" s="76"/>
      <c r="J11" s="79">
        <f t="shared" si="2"/>
        <v>0</v>
      </c>
      <c r="K11" s="80"/>
      <c r="L11" s="81"/>
      <c r="M11" s="82"/>
      <c r="N11" s="76"/>
      <c r="O11" s="83" t="str">
        <f t="shared" si="3"/>
        <v>-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2.75" customHeight="1">
      <c r="A12" s="48"/>
      <c r="B12" s="73"/>
      <c r="C12" s="74"/>
      <c r="D12" s="5"/>
      <c r="E12" s="75"/>
      <c r="F12" s="76"/>
      <c r="G12" s="54">
        <f t="shared" si="1"/>
        <v>0</v>
      </c>
      <c r="H12" s="77"/>
      <c r="I12" s="78"/>
      <c r="J12" s="79">
        <f t="shared" si="2"/>
        <v>0</v>
      </c>
      <c r="K12" s="80"/>
      <c r="L12" s="81"/>
      <c r="M12" s="82"/>
      <c r="N12" s="76"/>
      <c r="O12" s="83" t="str">
        <f t="shared" si="3"/>
        <v>-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ht="12.75" customHeight="1">
      <c r="A13" s="48"/>
      <c r="B13" s="73"/>
      <c r="C13" s="74"/>
      <c r="D13" s="5"/>
      <c r="E13" s="75"/>
      <c r="F13" s="76"/>
      <c r="G13" s="54">
        <f t="shared" si="1"/>
        <v>0</v>
      </c>
      <c r="H13" s="77"/>
      <c r="I13" s="78"/>
      <c r="J13" s="79">
        <f t="shared" si="2"/>
        <v>0</v>
      </c>
      <c r="K13" s="80"/>
      <c r="L13" s="81"/>
      <c r="M13" s="82"/>
      <c r="N13" s="76"/>
      <c r="O13" s="83" t="str">
        <f t="shared" si="3"/>
        <v>-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12.75" customHeight="1">
      <c r="A14" s="48"/>
      <c r="B14" s="73"/>
      <c r="C14" s="74"/>
      <c r="D14" s="5"/>
      <c r="E14" s="75"/>
      <c r="F14" s="76"/>
      <c r="G14" s="54">
        <f t="shared" si="1"/>
        <v>0</v>
      </c>
      <c r="H14" s="77"/>
      <c r="I14" s="78"/>
      <c r="J14" s="79">
        <f t="shared" si="2"/>
        <v>0</v>
      </c>
      <c r="K14" s="80"/>
      <c r="L14" s="81"/>
      <c r="M14" s="82"/>
      <c r="N14" s="76"/>
      <c r="O14" s="83" t="str">
        <f t="shared" si="3"/>
        <v>-</v>
      </c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12.75" customHeight="1">
      <c r="A15" s="48"/>
      <c r="B15" s="73"/>
      <c r="C15" s="74"/>
      <c r="D15" s="5"/>
      <c r="E15" s="75"/>
      <c r="F15" s="76"/>
      <c r="G15" s="54">
        <f t="shared" si="1"/>
        <v>0</v>
      </c>
      <c r="H15" s="77"/>
      <c r="I15" s="78"/>
      <c r="J15" s="79">
        <f t="shared" si="2"/>
        <v>0</v>
      </c>
      <c r="K15" s="80"/>
      <c r="L15" s="81"/>
      <c r="M15" s="82"/>
      <c r="N15" s="76"/>
      <c r="O15" s="83" t="str">
        <f t="shared" si="3"/>
        <v>-</v>
      </c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12.75" customHeight="1">
      <c r="A16" s="48"/>
      <c r="B16" s="73"/>
      <c r="C16" s="74"/>
      <c r="D16" s="5"/>
      <c r="E16" s="75"/>
      <c r="F16" s="76"/>
      <c r="G16" s="54">
        <f t="shared" si="1"/>
        <v>0</v>
      </c>
      <c r="H16" s="77"/>
      <c r="I16" s="78"/>
      <c r="J16" s="79">
        <f t="shared" si="2"/>
        <v>0</v>
      </c>
      <c r="K16" s="80"/>
      <c r="L16" s="81"/>
      <c r="M16" s="82"/>
      <c r="N16" s="76"/>
      <c r="O16" s="83" t="str">
        <f t="shared" si="3"/>
        <v>-</v>
      </c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2.75" customHeight="1">
      <c r="A17" s="48"/>
      <c r="B17" s="73"/>
      <c r="C17" s="74"/>
      <c r="D17" s="5"/>
      <c r="E17" s="75"/>
      <c r="F17" s="76"/>
      <c r="G17" s="54">
        <f t="shared" si="1"/>
        <v>0</v>
      </c>
      <c r="H17" s="77"/>
      <c r="I17" s="78"/>
      <c r="J17" s="79">
        <f t="shared" si="2"/>
        <v>0</v>
      </c>
      <c r="K17" s="80"/>
      <c r="L17" s="81"/>
      <c r="M17" s="82"/>
      <c r="N17" s="76"/>
      <c r="O17" s="83" t="str">
        <f t="shared" si="3"/>
        <v>-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ht="12.75" customHeight="1">
      <c r="A18" s="48"/>
      <c r="B18" s="73"/>
      <c r="C18" s="74"/>
      <c r="D18" s="5"/>
      <c r="E18" s="75"/>
      <c r="F18" s="76"/>
      <c r="G18" s="54">
        <f t="shared" si="1"/>
        <v>0</v>
      </c>
      <c r="H18" s="77"/>
      <c r="I18" s="78"/>
      <c r="J18" s="79">
        <f t="shared" si="2"/>
        <v>0</v>
      </c>
      <c r="K18" s="80"/>
      <c r="L18" s="81"/>
      <c r="M18" s="82"/>
      <c r="N18" s="76"/>
      <c r="O18" s="83" t="str">
        <f t="shared" si="3"/>
        <v>-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ht="12.75" customHeight="1">
      <c r="A19" s="48"/>
      <c r="B19" s="73"/>
      <c r="C19" s="74"/>
      <c r="D19" s="5"/>
      <c r="E19" s="75"/>
      <c r="F19" s="76"/>
      <c r="G19" s="54">
        <f t="shared" si="1"/>
        <v>0</v>
      </c>
      <c r="H19" s="77"/>
      <c r="I19" s="78"/>
      <c r="J19" s="79">
        <f t="shared" si="2"/>
        <v>0</v>
      </c>
      <c r="K19" s="80"/>
      <c r="L19" s="81"/>
      <c r="M19" s="82"/>
      <c r="N19" s="76"/>
      <c r="O19" s="83" t="str">
        <f t="shared" si="3"/>
        <v>-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12.75" customHeight="1">
      <c r="A20" s="48"/>
      <c r="B20" s="73"/>
      <c r="C20" s="74"/>
      <c r="D20" s="5"/>
      <c r="E20" s="75"/>
      <c r="F20" s="76"/>
      <c r="G20" s="54">
        <f t="shared" si="1"/>
        <v>0</v>
      </c>
      <c r="H20" s="77"/>
      <c r="I20" s="78"/>
      <c r="J20" s="79">
        <f t="shared" si="2"/>
        <v>0</v>
      </c>
      <c r="K20" s="80"/>
      <c r="L20" s="81"/>
      <c r="M20" s="82"/>
      <c r="N20" s="76"/>
      <c r="O20" s="83" t="str">
        <f t="shared" si="3"/>
        <v>-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12.75" customHeight="1">
      <c r="A21" s="48"/>
      <c r="B21" s="73"/>
      <c r="C21" s="74"/>
      <c r="D21" s="5"/>
      <c r="E21" s="75"/>
      <c r="F21" s="76"/>
      <c r="G21" s="54">
        <f t="shared" si="1"/>
        <v>0</v>
      </c>
      <c r="H21" s="77"/>
      <c r="I21" s="78"/>
      <c r="J21" s="79">
        <f t="shared" si="2"/>
        <v>0</v>
      </c>
      <c r="K21" s="80"/>
      <c r="L21" s="81"/>
      <c r="M21" s="82"/>
      <c r="N21" s="76"/>
      <c r="O21" s="83" t="str">
        <f t="shared" si="3"/>
        <v>-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ht="12.75" customHeight="1">
      <c r="A22" s="48"/>
      <c r="B22" s="73"/>
      <c r="C22" s="74"/>
      <c r="D22" s="5"/>
      <c r="E22" s="75"/>
      <c r="F22" s="76"/>
      <c r="G22" s="54">
        <f t="shared" si="1"/>
        <v>0</v>
      </c>
      <c r="H22" s="77"/>
      <c r="I22" s="78"/>
      <c r="J22" s="79">
        <f t="shared" si="2"/>
        <v>0</v>
      </c>
      <c r="K22" s="80"/>
      <c r="L22" s="81"/>
      <c r="M22" s="82"/>
      <c r="N22" s="76"/>
      <c r="O22" s="83" t="str">
        <f t="shared" si="3"/>
        <v>-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ht="12.75" customHeight="1">
      <c r="A23" s="48"/>
      <c r="B23" s="73"/>
      <c r="C23" s="74"/>
      <c r="D23" s="5"/>
      <c r="E23" s="75"/>
      <c r="F23" s="76"/>
      <c r="G23" s="54">
        <f t="shared" si="1"/>
        <v>0</v>
      </c>
      <c r="H23" s="77"/>
      <c r="I23" s="78"/>
      <c r="J23" s="79">
        <f t="shared" si="2"/>
        <v>0</v>
      </c>
      <c r="K23" s="80"/>
      <c r="L23" s="81"/>
      <c r="M23" s="82"/>
      <c r="N23" s="76"/>
      <c r="O23" s="83" t="str">
        <f t="shared" si="3"/>
        <v>-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ht="12.75" customHeight="1">
      <c r="A24" s="48"/>
      <c r="B24" s="73"/>
      <c r="C24" s="74"/>
      <c r="D24" s="5"/>
      <c r="E24" s="75"/>
      <c r="F24" s="76"/>
      <c r="G24" s="54">
        <f t="shared" si="1"/>
        <v>0</v>
      </c>
      <c r="H24" s="77"/>
      <c r="I24" s="78"/>
      <c r="J24" s="79">
        <f t="shared" si="2"/>
        <v>0</v>
      </c>
      <c r="K24" s="80"/>
      <c r="L24" s="81"/>
      <c r="M24" s="82"/>
      <c r="N24" s="76"/>
      <c r="O24" s="83" t="str">
        <f t="shared" si="3"/>
        <v>-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12.75" customHeight="1">
      <c r="A25" s="48"/>
      <c r="B25" s="73"/>
      <c r="C25" s="74"/>
      <c r="D25" s="5"/>
      <c r="E25" s="75"/>
      <c r="F25" s="76"/>
      <c r="G25" s="54">
        <f t="shared" si="1"/>
        <v>0</v>
      </c>
      <c r="H25" s="77"/>
      <c r="I25" s="78"/>
      <c r="J25" s="79">
        <f t="shared" si="2"/>
        <v>0</v>
      </c>
      <c r="K25" s="80"/>
      <c r="L25" s="81"/>
      <c r="M25" s="82"/>
      <c r="N25" s="76"/>
      <c r="O25" s="83" t="str">
        <f t="shared" si="3"/>
        <v>-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12.75" customHeight="1">
      <c r="A26" s="48"/>
      <c r="B26" s="73"/>
      <c r="C26" s="74"/>
      <c r="D26" s="5"/>
      <c r="E26" s="75"/>
      <c r="F26" s="76"/>
      <c r="G26" s="54">
        <f t="shared" si="1"/>
        <v>0</v>
      </c>
      <c r="H26" s="77"/>
      <c r="I26" s="78"/>
      <c r="J26" s="79">
        <f t="shared" si="2"/>
        <v>0</v>
      </c>
      <c r="K26" s="80"/>
      <c r="L26" s="81"/>
      <c r="M26" s="82"/>
      <c r="N26" s="76"/>
      <c r="O26" s="83" t="str">
        <f t="shared" si="3"/>
        <v>-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12.75" customHeight="1">
      <c r="A27" s="48"/>
      <c r="B27" s="73"/>
      <c r="C27" s="74"/>
      <c r="D27" s="5"/>
      <c r="E27" s="75"/>
      <c r="F27" s="76"/>
      <c r="G27" s="54">
        <f t="shared" si="1"/>
        <v>0</v>
      </c>
      <c r="H27" s="77"/>
      <c r="I27" s="78"/>
      <c r="J27" s="79">
        <f t="shared" si="2"/>
        <v>0</v>
      </c>
      <c r="K27" s="80"/>
      <c r="L27" s="81"/>
      <c r="M27" s="82"/>
      <c r="N27" s="76"/>
      <c r="O27" s="83" t="str">
        <f t="shared" si="3"/>
        <v>-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2.75" customHeight="1">
      <c r="A28" s="48"/>
      <c r="B28" s="73"/>
      <c r="C28" s="74"/>
      <c r="D28" s="5"/>
      <c r="E28" s="75"/>
      <c r="F28" s="76"/>
      <c r="G28" s="54">
        <f t="shared" si="1"/>
        <v>0</v>
      </c>
      <c r="H28" s="77"/>
      <c r="I28" s="78"/>
      <c r="J28" s="79">
        <f t="shared" si="2"/>
        <v>0</v>
      </c>
      <c r="K28" s="80"/>
      <c r="L28" s="81"/>
      <c r="M28" s="82"/>
      <c r="N28" s="76"/>
      <c r="O28" s="83" t="str">
        <f t="shared" si="3"/>
        <v>-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12.75" customHeight="1">
      <c r="A29" s="48"/>
      <c r="B29" s="73"/>
      <c r="C29" s="74"/>
      <c r="D29" s="5"/>
      <c r="E29" s="75"/>
      <c r="F29" s="76"/>
      <c r="G29" s="54">
        <f t="shared" si="1"/>
        <v>0</v>
      </c>
      <c r="H29" s="77"/>
      <c r="I29" s="78"/>
      <c r="J29" s="79">
        <f t="shared" si="2"/>
        <v>0</v>
      </c>
      <c r="K29" s="80"/>
      <c r="L29" s="81"/>
      <c r="M29" s="82"/>
      <c r="N29" s="76"/>
      <c r="O29" s="83" t="str">
        <f t="shared" si="3"/>
        <v>-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2.75" customHeight="1">
      <c r="A30" s="48"/>
      <c r="B30" s="73"/>
      <c r="C30" s="74"/>
      <c r="D30" s="5"/>
      <c r="E30" s="75"/>
      <c r="F30" s="76"/>
      <c r="G30" s="54">
        <f t="shared" si="1"/>
        <v>0</v>
      </c>
      <c r="H30" s="77"/>
      <c r="I30" s="78"/>
      <c r="J30" s="79">
        <f t="shared" si="2"/>
        <v>0</v>
      </c>
      <c r="K30" s="80"/>
      <c r="L30" s="81"/>
      <c r="M30" s="82"/>
      <c r="N30" s="76"/>
      <c r="O30" s="83" t="str">
        <f t="shared" si="3"/>
        <v>-</v>
      </c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12.75" customHeight="1">
      <c r="A31" s="48"/>
      <c r="B31" s="73"/>
      <c r="C31" s="74"/>
      <c r="D31" s="5"/>
      <c r="E31" s="75"/>
      <c r="F31" s="76"/>
      <c r="G31" s="54">
        <f t="shared" si="1"/>
        <v>0</v>
      </c>
      <c r="H31" s="77"/>
      <c r="I31" s="78"/>
      <c r="J31" s="79">
        <f t="shared" si="2"/>
        <v>0</v>
      </c>
      <c r="K31" s="80"/>
      <c r="L31" s="81"/>
      <c r="M31" s="82"/>
      <c r="N31" s="76"/>
      <c r="O31" s="83" t="str">
        <f t="shared" si="3"/>
        <v>-</v>
      </c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12.75" customHeight="1">
      <c r="A32" s="48"/>
      <c r="B32" s="73"/>
      <c r="C32" s="74"/>
      <c r="D32" s="5"/>
      <c r="E32" s="75"/>
      <c r="F32" s="76"/>
      <c r="G32" s="54">
        <f t="shared" si="1"/>
        <v>0</v>
      </c>
      <c r="H32" s="77"/>
      <c r="I32" s="78"/>
      <c r="J32" s="79">
        <f t="shared" si="2"/>
        <v>0</v>
      </c>
      <c r="K32" s="80"/>
      <c r="L32" s="81"/>
      <c r="M32" s="82"/>
      <c r="N32" s="76"/>
      <c r="O32" s="83" t="str">
        <f t="shared" si="3"/>
        <v>-</v>
      </c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12.75" customHeight="1">
      <c r="A33" s="48"/>
      <c r="B33" s="73"/>
      <c r="C33" s="74"/>
      <c r="D33" s="5"/>
      <c r="E33" s="75"/>
      <c r="F33" s="76"/>
      <c r="G33" s="54">
        <f t="shared" si="1"/>
        <v>0</v>
      </c>
      <c r="H33" s="77"/>
      <c r="I33" s="78"/>
      <c r="J33" s="79">
        <f t="shared" si="2"/>
        <v>0</v>
      </c>
      <c r="K33" s="80"/>
      <c r="L33" s="81"/>
      <c r="M33" s="82"/>
      <c r="N33" s="76"/>
      <c r="O33" s="83" t="str">
        <f t="shared" si="3"/>
        <v>-</v>
      </c>
      <c r="P33" s="5"/>
      <c r="Q33" s="5"/>
      <c r="R33" s="5"/>
      <c r="S33" s="5"/>
      <c r="T33" s="5"/>
      <c r="U33" s="5"/>
      <c r="V33" s="5"/>
      <c r="W33" s="5"/>
      <c r="X33" s="5"/>
      <c r="Y33" s="5"/>
    </row>
    <row r="34" ht="12.75" customHeight="1">
      <c r="A34" s="48"/>
      <c r="B34" s="73"/>
      <c r="C34" s="74"/>
      <c r="D34" s="5"/>
      <c r="E34" s="75"/>
      <c r="F34" s="76"/>
      <c r="G34" s="54">
        <f t="shared" si="1"/>
        <v>0</v>
      </c>
      <c r="H34" s="77"/>
      <c r="I34" s="78"/>
      <c r="J34" s="79">
        <f t="shared" si="2"/>
        <v>0</v>
      </c>
      <c r="K34" s="80"/>
      <c r="L34" s="81"/>
      <c r="M34" s="82"/>
      <c r="N34" s="76"/>
      <c r="O34" s="83" t="str">
        <f t="shared" si="3"/>
        <v>-</v>
      </c>
      <c r="P34" s="5"/>
      <c r="Q34" s="5"/>
      <c r="R34" s="5"/>
      <c r="S34" s="5"/>
      <c r="T34" s="5"/>
      <c r="U34" s="5"/>
      <c r="V34" s="5"/>
      <c r="W34" s="5"/>
      <c r="X34" s="5"/>
      <c r="Y34" s="5"/>
    </row>
    <row r="35" ht="12.75" customHeight="1">
      <c r="A35" s="48"/>
      <c r="B35" s="73"/>
      <c r="C35" s="74"/>
      <c r="D35" s="5"/>
      <c r="E35" s="75"/>
      <c r="F35" s="76"/>
      <c r="G35" s="54">
        <f t="shared" si="1"/>
        <v>0</v>
      </c>
      <c r="H35" s="77"/>
      <c r="I35" s="78"/>
      <c r="J35" s="79">
        <f t="shared" si="2"/>
        <v>0</v>
      </c>
      <c r="K35" s="80"/>
      <c r="L35" s="81"/>
      <c r="M35" s="82"/>
      <c r="N35" s="76"/>
      <c r="O35" s="83" t="str">
        <f t="shared" si="3"/>
        <v>-</v>
      </c>
      <c r="P35" s="5"/>
      <c r="Q35" s="5"/>
      <c r="R35" s="5"/>
      <c r="S35" s="5"/>
      <c r="T35" s="5"/>
      <c r="U35" s="5"/>
      <c r="V35" s="5"/>
      <c r="W35" s="5"/>
      <c r="X35" s="5"/>
      <c r="Y35" s="5"/>
    </row>
    <row r="36" ht="12.75" customHeight="1">
      <c r="A36" s="48"/>
      <c r="B36" s="73"/>
      <c r="C36" s="74"/>
      <c r="D36" s="5"/>
      <c r="E36" s="75"/>
      <c r="F36" s="76"/>
      <c r="G36" s="54">
        <f>SUM(E$8:E41)-SUM(F$8:F41)+$E$7</f>
        <v>0</v>
      </c>
      <c r="H36" s="77"/>
      <c r="I36" s="78"/>
      <c r="J36" s="79">
        <f>SUM(H$8:H41)-SUM(I$8:I41)+$H$7</f>
        <v>0</v>
      </c>
      <c r="K36" s="80"/>
      <c r="L36" s="81"/>
      <c r="M36" s="82"/>
      <c r="N36" s="76"/>
      <c r="O36" s="83" t="str">
        <f t="shared" si="3"/>
        <v>-</v>
      </c>
      <c r="P36" s="5"/>
      <c r="Q36" s="5"/>
      <c r="R36" s="5"/>
      <c r="S36" s="5"/>
      <c r="T36" s="5"/>
      <c r="U36" s="5"/>
      <c r="V36" s="5"/>
      <c r="W36" s="5"/>
      <c r="X36" s="5"/>
      <c r="Y36" s="5"/>
    </row>
    <row r="37" ht="12.75" customHeight="1">
      <c r="A37" s="48"/>
      <c r="B37" s="73"/>
      <c r="C37" s="74"/>
      <c r="D37" s="5"/>
      <c r="E37" s="75"/>
      <c r="F37" s="76"/>
      <c r="G37" s="54">
        <f t="shared" ref="G37:G62" si="4">SUM(E$8:E37)-SUM(F$8:F37)+$E$7</f>
        <v>0</v>
      </c>
      <c r="H37" s="77"/>
      <c r="I37" s="78"/>
      <c r="J37" s="79">
        <f t="shared" ref="J37:J62" si="5">SUM(H$8:H37)-SUM(I$8:I37)+$H$7</f>
        <v>0</v>
      </c>
      <c r="K37" s="80"/>
      <c r="L37" s="81"/>
      <c r="M37" s="82"/>
      <c r="N37" s="76"/>
      <c r="O37" s="83" t="str">
        <f t="shared" si="3"/>
        <v>-</v>
      </c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12.75" customHeight="1">
      <c r="A38" s="48"/>
      <c r="B38" s="73"/>
      <c r="C38" s="74"/>
      <c r="D38" s="5"/>
      <c r="E38" s="75"/>
      <c r="F38" s="76"/>
      <c r="G38" s="54">
        <f t="shared" si="4"/>
        <v>0</v>
      </c>
      <c r="H38" s="77"/>
      <c r="I38" s="78"/>
      <c r="J38" s="79">
        <f t="shared" si="5"/>
        <v>0</v>
      </c>
      <c r="K38" s="80"/>
      <c r="L38" s="81"/>
      <c r="M38" s="82"/>
      <c r="N38" s="76"/>
      <c r="O38" s="83" t="str">
        <f t="shared" si="3"/>
        <v>-</v>
      </c>
      <c r="P38" s="5"/>
      <c r="Q38" s="5"/>
      <c r="R38" s="5"/>
      <c r="S38" s="5"/>
      <c r="T38" s="5"/>
      <c r="U38" s="5"/>
      <c r="V38" s="5"/>
      <c r="W38" s="5"/>
      <c r="X38" s="5"/>
      <c r="Y38" s="5"/>
    </row>
    <row r="39" ht="12.75" customHeight="1">
      <c r="A39" s="48"/>
      <c r="B39" s="73"/>
      <c r="C39" s="74"/>
      <c r="D39" s="5"/>
      <c r="E39" s="75"/>
      <c r="F39" s="76"/>
      <c r="G39" s="54">
        <f t="shared" si="4"/>
        <v>0</v>
      </c>
      <c r="H39" s="77"/>
      <c r="I39" s="78"/>
      <c r="J39" s="79">
        <f t="shared" si="5"/>
        <v>0</v>
      </c>
      <c r="K39" s="80"/>
      <c r="L39" s="81"/>
      <c r="M39" s="82"/>
      <c r="N39" s="76"/>
      <c r="O39" s="83" t="str">
        <f t="shared" si="3"/>
        <v>-</v>
      </c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12.75" customHeight="1">
      <c r="A40" s="48"/>
      <c r="B40" s="73"/>
      <c r="C40" s="74"/>
      <c r="D40" s="5"/>
      <c r="E40" s="75"/>
      <c r="F40" s="76"/>
      <c r="G40" s="54">
        <f t="shared" si="4"/>
        <v>0</v>
      </c>
      <c r="H40" s="77"/>
      <c r="I40" s="78"/>
      <c r="J40" s="79">
        <f t="shared" si="5"/>
        <v>0</v>
      </c>
      <c r="K40" s="80"/>
      <c r="L40" s="81"/>
      <c r="M40" s="82"/>
      <c r="N40" s="76"/>
      <c r="O40" s="83" t="str">
        <f t="shared" si="3"/>
        <v>-</v>
      </c>
      <c r="P40" s="5"/>
      <c r="Q40" s="5"/>
      <c r="R40" s="5"/>
      <c r="S40" s="5"/>
      <c r="T40" s="5"/>
      <c r="U40" s="5"/>
      <c r="V40" s="5"/>
      <c r="W40" s="5"/>
      <c r="X40" s="5"/>
      <c r="Y40" s="5"/>
    </row>
    <row r="41" ht="12.75" customHeight="1">
      <c r="A41" s="48"/>
      <c r="B41" s="73"/>
      <c r="C41" s="74"/>
      <c r="D41" s="5"/>
      <c r="E41" s="75"/>
      <c r="F41" s="76"/>
      <c r="G41" s="54">
        <f t="shared" si="4"/>
        <v>0</v>
      </c>
      <c r="H41" s="77"/>
      <c r="I41" s="78"/>
      <c r="J41" s="79">
        <f t="shared" si="5"/>
        <v>0</v>
      </c>
      <c r="K41" s="80"/>
      <c r="L41" s="81"/>
      <c r="M41" s="82"/>
      <c r="N41" s="76"/>
      <c r="O41" s="83" t="str">
        <f t="shared" si="3"/>
        <v>-</v>
      </c>
      <c r="P41" s="5"/>
      <c r="Q41" s="5"/>
      <c r="R41" s="5"/>
      <c r="S41" s="5"/>
      <c r="T41" s="5"/>
      <c r="U41" s="5"/>
      <c r="V41" s="5"/>
      <c r="W41" s="5"/>
      <c r="X41" s="5"/>
      <c r="Y41" s="5"/>
    </row>
    <row r="42" ht="12.75" customHeight="1">
      <c r="A42" s="48"/>
      <c r="B42" s="73"/>
      <c r="C42" s="74"/>
      <c r="D42" s="5"/>
      <c r="E42" s="75"/>
      <c r="F42" s="76"/>
      <c r="G42" s="54">
        <f t="shared" si="4"/>
        <v>0</v>
      </c>
      <c r="H42" s="77"/>
      <c r="I42" s="78"/>
      <c r="J42" s="79">
        <f t="shared" si="5"/>
        <v>0</v>
      </c>
      <c r="K42" s="80"/>
      <c r="L42" s="81"/>
      <c r="M42" s="82"/>
      <c r="N42" s="76"/>
      <c r="O42" s="83" t="str">
        <f t="shared" si="3"/>
        <v>-</v>
      </c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12.75" customHeight="1">
      <c r="A43" s="48"/>
      <c r="B43" s="73"/>
      <c r="C43" s="74"/>
      <c r="D43" s="5"/>
      <c r="E43" s="75"/>
      <c r="F43" s="76"/>
      <c r="G43" s="54">
        <f t="shared" si="4"/>
        <v>0</v>
      </c>
      <c r="H43" s="77"/>
      <c r="I43" s="78"/>
      <c r="J43" s="79">
        <f t="shared" si="5"/>
        <v>0</v>
      </c>
      <c r="K43" s="80"/>
      <c r="L43" s="81"/>
      <c r="M43" s="82"/>
      <c r="N43" s="76"/>
      <c r="O43" s="83" t="str">
        <f t="shared" si="3"/>
        <v>-</v>
      </c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12.75" customHeight="1">
      <c r="A44" s="48"/>
      <c r="B44" s="73"/>
      <c r="C44" s="74"/>
      <c r="D44" s="5"/>
      <c r="E44" s="75"/>
      <c r="F44" s="76"/>
      <c r="G44" s="54">
        <f t="shared" si="4"/>
        <v>0</v>
      </c>
      <c r="H44" s="77"/>
      <c r="I44" s="78"/>
      <c r="J44" s="79">
        <f t="shared" si="5"/>
        <v>0</v>
      </c>
      <c r="K44" s="80"/>
      <c r="L44" s="81"/>
      <c r="M44" s="82"/>
      <c r="N44" s="76"/>
      <c r="O44" s="83" t="str">
        <f t="shared" si="3"/>
        <v>-</v>
      </c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12.75" customHeight="1">
      <c r="A45" s="48"/>
      <c r="B45" s="73"/>
      <c r="C45" s="74"/>
      <c r="D45" s="5"/>
      <c r="E45" s="75"/>
      <c r="F45" s="76"/>
      <c r="G45" s="54">
        <f t="shared" si="4"/>
        <v>0</v>
      </c>
      <c r="H45" s="77"/>
      <c r="I45" s="78"/>
      <c r="J45" s="79">
        <f t="shared" si="5"/>
        <v>0</v>
      </c>
      <c r="K45" s="80"/>
      <c r="L45" s="81"/>
      <c r="M45" s="82"/>
      <c r="N45" s="76"/>
      <c r="O45" s="83" t="str">
        <f t="shared" si="3"/>
        <v>-</v>
      </c>
      <c r="P45" s="5"/>
      <c r="Q45" s="5"/>
      <c r="R45" s="5"/>
      <c r="S45" s="5"/>
      <c r="T45" s="5"/>
      <c r="U45" s="5"/>
      <c r="V45" s="5"/>
      <c r="W45" s="5"/>
      <c r="X45" s="5"/>
      <c r="Y45" s="5"/>
    </row>
    <row r="46" ht="12.75" customHeight="1">
      <c r="A46" s="48"/>
      <c r="B46" s="73"/>
      <c r="C46" s="74"/>
      <c r="D46" s="5"/>
      <c r="E46" s="75"/>
      <c r="F46" s="76"/>
      <c r="G46" s="54">
        <f t="shared" si="4"/>
        <v>0</v>
      </c>
      <c r="H46" s="77"/>
      <c r="I46" s="78"/>
      <c r="J46" s="79">
        <f t="shared" si="5"/>
        <v>0</v>
      </c>
      <c r="K46" s="80"/>
      <c r="L46" s="81"/>
      <c r="M46" s="82"/>
      <c r="N46" s="76"/>
      <c r="O46" s="83" t="str">
        <f t="shared" si="3"/>
        <v>-</v>
      </c>
      <c r="P46" s="5"/>
      <c r="Q46" s="5"/>
      <c r="R46" s="5"/>
      <c r="S46" s="5"/>
      <c r="T46" s="5"/>
      <c r="U46" s="5"/>
      <c r="V46" s="5"/>
      <c r="W46" s="5"/>
      <c r="X46" s="5"/>
      <c r="Y46" s="5"/>
    </row>
    <row r="47" ht="12.75" customHeight="1">
      <c r="A47" s="48"/>
      <c r="B47" s="73"/>
      <c r="C47" s="74"/>
      <c r="D47" s="5"/>
      <c r="E47" s="75"/>
      <c r="F47" s="76"/>
      <c r="G47" s="54">
        <f t="shared" si="4"/>
        <v>0</v>
      </c>
      <c r="H47" s="77"/>
      <c r="I47" s="78"/>
      <c r="J47" s="79">
        <f t="shared" si="5"/>
        <v>0</v>
      </c>
      <c r="K47" s="80"/>
      <c r="L47" s="81"/>
      <c r="M47" s="82"/>
      <c r="N47" s="76"/>
      <c r="O47" s="83" t="str">
        <f t="shared" si="3"/>
        <v>-</v>
      </c>
      <c r="P47" s="5"/>
      <c r="Q47" s="5"/>
      <c r="R47" s="5"/>
      <c r="S47" s="5"/>
      <c r="T47" s="5"/>
      <c r="U47" s="5"/>
      <c r="V47" s="5"/>
      <c r="W47" s="5"/>
      <c r="X47" s="5"/>
      <c r="Y47" s="5"/>
    </row>
    <row r="48" ht="12.75" customHeight="1">
      <c r="A48" s="48"/>
      <c r="B48" s="73"/>
      <c r="C48" s="74"/>
      <c r="D48" s="5"/>
      <c r="E48" s="75"/>
      <c r="F48" s="76"/>
      <c r="G48" s="54">
        <f t="shared" si="4"/>
        <v>0</v>
      </c>
      <c r="H48" s="77"/>
      <c r="I48" s="78"/>
      <c r="J48" s="79">
        <f t="shared" si="5"/>
        <v>0</v>
      </c>
      <c r="K48" s="80"/>
      <c r="L48" s="81"/>
      <c r="M48" s="82"/>
      <c r="N48" s="76"/>
      <c r="O48" s="83" t="str">
        <f t="shared" si="3"/>
        <v>-</v>
      </c>
      <c r="P48" s="5"/>
      <c r="Q48" s="5"/>
      <c r="R48" s="5"/>
      <c r="S48" s="5"/>
      <c r="T48" s="5"/>
      <c r="U48" s="5"/>
      <c r="V48" s="5"/>
      <c r="W48" s="5"/>
      <c r="X48" s="5"/>
      <c r="Y48" s="5"/>
    </row>
    <row r="49" ht="12.75" customHeight="1">
      <c r="A49" s="48"/>
      <c r="B49" s="73"/>
      <c r="C49" s="74"/>
      <c r="D49" s="5"/>
      <c r="E49" s="75"/>
      <c r="F49" s="76"/>
      <c r="G49" s="54">
        <f t="shared" si="4"/>
        <v>0</v>
      </c>
      <c r="H49" s="77"/>
      <c r="I49" s="78"/>
      <c r="J49" s="79">
        <f t="shared" si="5"/>
        <v>0</v>
      </c>
      <c r="K49" s="80"/>
      <c r="L49" s="81"/>
      <c r="M49" s="82"/>
      <c r="N49" s="76"/>
      <c r="O49" s="83" t="str">
        <f t="shared" si="3"/>
        <v>-</v>
      </c>
      <c r="P49" s="5"/>
      <c r="Q49" s="5"/>
      <c r="R49" s="5"/>
      <c r="S49" s="5"/>
      <c r="T49" s="5"/>
      <c r="U49" s="5"/>
      <c r="V49" s="5"/>
      <c r="W49" s="5"/>
      <c r="X49" s="5"/>
      <c r="Y49" s="5"/>
    </row>
    <row r="50" ht="12.75" customHeight="1">
      <c r="A50" s="48"/>
      <c r="B50" s="73"/>
      <c r="C50" s="74"/>
      <c r="D50" s="5"/>
      <c r="E50" s="75"/>
      <c r="F50" s="76"/>
      <c r="G50" s="54">
        <f t="shared" si="4"/>
        <v>0</v>
      </c>
      <c r="H50" s="77"/>
      <c r="I50" s="78"/>
      <c r="J50" s="79">
        <f t="shared" si="5"/>
        <v>0</v>
      </c>
      <c r="K50" s="80"/>
      <c r="L50" s="81"/>
      <c r="M50" s="82"/>
      <c r="N50" s="76"/>
      <c r="O50" s="83" t="str">
        <f t="shared" si="3"/>
        <v>-</v>
      </c>
      <c r="P50" s="5"/>
      <c r="Q50" s="5"/>
      <c r="R50" s="5"/>
      <c r="S50" s="5"/>
      <c r="T50" s="5"/>
      <c r="U50" s="5"/>
      <c r="V50" s="5"/>
      <c r="W50" s="5"/>
      <c r="X50" s="5"/>
      <c r="Y50" s="5"/>
    </row>
    <row r="51" ht="12.75" customHeight="1">
      <c r="A51" s="48"/>
      <c r="B51" s="73"/>
      <c r="C51" s="74"/>
      <c r="D51" s="5"/>
      <c r="E51" s="75"/>
      <c r="F51" s="76"/>
      <c r="G51" s="54">
        <f t="shared" si="4"/>
        <v>0</v>
      </c>
      <c r="H51" s="77"/>
      <c r="I51" s="78"/>
      <c r="J51" s="79">
        <f t="shared" si="5"/>
        <v>0</v>
      </c>
      <c r="K51" s="80"/>
      <c r="L51" s="81"/>
      <c r="M51" s="82"/>
      <c r="N51" s="76"/>
      <c r="O51" s="83" t="str">
        <f t="shared" si="3"/>
        <v>-</v>
      </c>
      <c r="P51" s="5"/>
      <c r="Q51" s="5"/>
      <c r="R51" s="5"/>
      <c r="S51" s="5"/>
      <c r="T51" s="5"/>
      <c r="U51" s="5"/>
      <c r="V51" s="5"/>
      <c r="W51" s="5"/>
      <c r="X51" s="5"/>
      <c r="Y51" s="5"/>
    </row>
    <row r="52" ht="12.75" customHeight="1">
      <c r="A52" s="48"/>
      <c r="B52" s="73"/>
      <c r="C52" s="74"/>
      <c r="D52" s="84"/>
      <c r="E52" s="75"/>
      <c r="F52" s="76"/>
      <c r="G52" s="54">
        <f t="shared" si="4"/>
        <v>0</v>
      </c>
      <c r="H52" s="77"/>
      <c r="I52" s="78"/>
      <c r="J52" s="79">
        <f t="shared" si="5"/>
        <v>0</v>
      </c>
      <c r="K52" s="85"/>
      <c r="L52" s="81"/>
      <c r="M52" s="82"/>
      <c r="N52" s="76"/>
      <c r="O52" s="83" t="str">
        <f t="shared" si="3"/>
        <v>-</v>
      </c>
      <c r="P52" s="5"/>
      <c r="Q52" s="5"/>
      <c r="R52" s="5"/>
      <c r="S52" s="5"/>
      <c r="T52" s="5"/>
      <c r="U52" s="5"/>
      <c r="V52" s="5"/>
      <c r="W52" s="5"/>
      <c r="X52" s="5"/>
      <c r="Y52" s="5"/>
    </row>
    <row r="53" ht="12.75" customHeight="1">
      <c r="A53" s="48"/>
      <c r="B53" s="73"/>
      <c r="C53" s="74"/>
      <c r="D53" s="5"/>
      <c r="E53" s="75"/>
      <c r="F53" s="76"/>
      <c r="G53" s="54">
        <f t="shared" si="4"/>
        <v>0</v>
      </c>
      <c r="H53" s="77"/>
      <c r="I53" s="78"/>
      <c r="J53" s="79">
        <f t="shared" si="5"/>
        <v>0</v>
      </c>
      <c r="K53" s="80"/>
      <c r="L53" s="81"/>
      <c r="M53" s="82"/>
      <c r="N53" s="76"/>
      <c r="O53" s="83" t="str">
        <f t="shared" si="3"/>
        <v>-</v>
      </c>
      <c r="P53" s="5"/>
      <c r="Q53" s="5"/>
      <c r="R53" s="5"/>
      <c r="S53" s="5"/>
      <c r="T53" s="5"/>
      <c r="U53" s="5"/>
      <c r="V53" s="5"/>
      <c r="W53" s="5"/>
      <c r="X53" s="5"/>
      <c r="Y53" s="5"/>
    </row>
    <row r="54" ht="12.75" customHeight="1">
      <c r="A54" s="48"/>
      <c r="B54" s="73"/>
      <c r="C54" s="74"/>
      <c r="D54" s="5"/>
      <c r="E54" s="75"/>
      <c r="F54" s="76"/>
      <c r="G54" s="54">
        <f t="shared" si="4"/>
        <v>0</v>
      </c>
      <c r="H54" s="77"/>
      <c r="I54" s="78"/>
      <c r="J54" s="79">
        <f t="shared" si="5"/>
        <v>0</v>
      </c>
      <c r="K54" s="80"/>
      <c r="L54" s="81"/>
      <c r="M54" s="82"/>
      <c r="N54" s="76"/>
      <c r="O54" s="83" t="str">
        <f t="shared" si="3"/>
        <v>-</v>
      </c>
      <c r="P54" s="5"/>
      <c r="Q54" s="5"/>
      <c r="R54" s="5"/>
      <c r="S54" s="5"/>
      <c r="T54" s="5"/>
      <c r="U54" s="5"/>
      <c r="V54" s="5"/>
      <c r="W54" s="5"/>
      <c r="X54" s="5"/>
      <c r="Y54" s="5"/>
    </row>
    <row r="55" ht="12.75" customHeight="1">
      <c r="A55" s="48"/>
      <c r="B55" s="73"/>
      <c r="C55" s="74"/>
      <c r="D55" s="5"/>
      <c r="E55" s="75"/>
      <c r="F55" s="76"/>
      <c r="G55" s="54">
        <f t="shared" si="4"/>
        <v>0</v>
      </c>
      <c r="H55" s="77"/>
      <c r="I55" s="78"/>
      <c r="J55" s="79">
        <f t="shared" si="5"/>
        <v>0</v>
      </c>
      <c r="K55" s="80"/>
      <c r="L55" s="81"/>
      <c r="M55" s="82"/>
      <c r="N55" s="76"/>
      <c r="O55" s="83" t="str">
        <f t="shared" si="3"/>
        <v>-</v>
      </c>
      <c r="P55" s="5"/>
      <c r="Q55" s="5"/>
      <c r="R55" s="5"/>
      <c r="S55" s="5"/>
      <c r="T55" s="5"/>
      <c r="U55" s="5"/>
      <c r="V55" s="5"/>
      <c r="W55" s="5"/>
      <c r="X55" s="5"/>
      <c r="Y55" s="5"/>
    </row>
    <row r="56" ht="12.75" customHeight="1">
      <c r="A56" s="48"/>
      <c r="B56" s="73"/>
      <c r="C56" s="74"/>
      <c r="D56" s="5"/>
      <c r="E56" s="75"/>
      <c r="F56" s="76"/>
      <c r="G56" s="54">
        <f t="shared" si="4"/>
        <v>0</v>
      </c>
      <c r="H56" s="77"/>
      <c r="I56" s="78"/>
      <c r="J56" s="79">
        <f t="shared" si="5"/>
        <v>0</v>
      </c>
      <c r="K56" s="80"/>
      <c r="L56" s="81"/>
      <c r="M56" s="82"/>
      <c r="N56" s="76"/>
      <c r="O56" s="83" t="str">
        <f t="shared" si="3"/>
        <v>-</v>
      </c>
      <c r="P56" s="5"/>
      <c r="Q56" s="5"/>
      <c r="R56" s="5"/>
      <c r="S56" s="5"/>
      <c r="T56" s="5"/>
      <c r="U56" s="5"/>
      <c r="V56" s="5"/>
      <c r="W56" s="5"/>
      <c r="X56" s="5"/>
      <c r="Y56" s="5"/>
    </row>
    <row r="57" ht="12.75" customHeight="1">
      <c r="A57" s="48"/>
      <c r="B57" s="73"/>
      <c r="C57" s="74"/>
      <c r="D57" s="5"/>
      <c r="E57" s="75"/>
      <c r="F57" s="76"/>
      <c r="G57" s="54">
        <f t="shared" si="4"/>
        <v>0</v>
      </c>
      <c r="H57" s="77"/>
      <c r="I57" s="78"/>
      <c r="J57" s="79">
        <f t="shared" si="5"/>
        <v>0</v>
      </c>
      <c r="K57" s="80"/>
      <c r="L57" s="81"/>
      <c r="M57" s="82"/>
      <c r="N57" s="76"/>
      <c r="O57" s="83" t="str">
        <f t="shared" si="3"/>
        <v>-</v>
      </c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12.75" customHeight="1">
      <c r="A58" s="48"/>
      <c r="B58" s="73"/>
      <c r="C58" s="74"/>
      <c r="D58" s="5"/>
      <c r="E58" s="75"/>
      <c r="F58" s="76"/>
      <c r="G58" s="54">
        <f t="shared" si="4"/>
        <v>0</v>
      </c>
      <c r="H58" s="77"/>
      <c r="I58" s="78"/>
      <c r="J58" s="79">
        <f t="shared" si="5"/>
        <v>0</v>
      </c>
      <c r="K58" s="80"/>
      <c r="L58" s="81"/>
      <c r="M58" s="82"/>
      <c r="N58" s="76"/>
      <c r="O58" s="83" t="str">
        <f t="shared" si="3"/>
        <v>-</v>
      </c>
      <c r="P58" s="5"/>
      <c r="Q58" s="5"/>
      <c r="R58" s="5"/>
      <c r="S58" s="5"/>
      <c r="T58" s="5"/>
      <c r="U58" s="5"/>
      <c r="V58" s="5"/>
      <c r="W58" s="5"/>
      <c r="X58" s="5"/>
      <c r="Y58" s="5"/>
    </row>
    <row r="59" ht="12.75" customHeight="1">
      <c r="A59" s="48"/>
      <c r="B59" s="73"/>
      <c r="C59" s="74"/>
      <c r="D59" s="5"/>
      <c r="E59" s="75"/>
      <c r="F59" s="76"/>
      <c r="G59" s="54">
        <f t="shared" si="4"/>
        <v>0</v>
      </c>
      <c r="H59" s="77"/>
      <c r="I59" s="78"/>
      <c r="J59" s="79">
        <f t="shared" si="5"/>
        <v>0</v>
      </c>
      <c r="K59" s="80"/>
      <c r="L59" s="81"/>
      <c r="M59" s="82"/>
      <c r="N59" s="76"/>
      <c r="O59" s="83" t="str">
        <f t="shared" si="3"/>
        <v>-</v>
      </c>
      <c r="P59" s="5"/>
      <c r="Q59" s="5"/>
      <c r="R59" s="5"/>
      <c r="S59" s="5"/>
      <c r="T59" s="5"/>
      <c r="U59" s="5"/>
      <c r="V59" s="5"/>
      <c r="W59" s="5"/>
      <c r="X59" s="5"/>
      <c r="Y59" s="5"/>
    </row>
    <row r="60" ht="12.75" customHeight="1">
      <c r="A60" s="48"/>
      <c r="B60" s="73"/>
      <c r="C60" s="74"/>
      <c r="D60" s="84"/>
      <c r="E60" s="75"/>
      <c r="F60" s="76"/>
      <c r="G60" s="54">
        <f t="shared" si="4"/>
        <v>0</v>
      </c>
      <c r="H60" s="77"/>
      <c r="I60" s="78"/>
      <c r="J60" s="79">
        <f t="shared" si="5"/>
        <v>0</v>
      </c>
      <c r="K60" s="80"/>
      <c r="L60" s="86"/>
      <c r="M60" s="82"/>
      <c r="N60" s="76"/>
      <c r="O60" s="83" t="str">
        <f t="shared" si="3"/>
        <v>-</v>
      </c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2.75" customHeight="1">
      <c r="A61" s="48"/>
      <c r="B61" s="73"/>
      <c r="C61" s="74"/>
      <c r="D61" s="5"/>
      <c r="E61" s="75"/>
      <c r="F61" s="76"/>
      <c r="G61" s="54">
        <f t="shared" si="4"/>
        <v>0</v>
      </c>
      <c r="H61" s="77"/>
      <c r="I61" s="78"/>
      <c r="J61" s="79">
        <f t="shared" si="5"/>
        <v>0</v>
      </c>
      <c r="K61" s="80"/>
      <c r="L61" s="81"/>
      <c r="M61" s="82"/>
      <c r="N61" s="76"/>
      <c r="O61" s="83" t="str">
        <f t="shared" si="3"/>
        <v>-</v>
      </c>
      <c r="P61" s="5"/>
      <c r="Q61" s="5"/>
      <c r="R61" s="5"/>
      <c r="S61" s="5"/>
      <c r="T61" s="5"/>
      <c r="U61" s="5"/>
      <c r="V61" s="5"/>
      <c r="W61" s="5"/>
      <c r="X61" s="5"/>
      <c r="Y61" s="5"/>
    </row>
    <row r="62" ht="12.75" customHeight="1">
      <c r="A62" s="48"/>
      <c r="B62" s="87"/>
      <c r="C62" s="88"/>
      <c r="D62" s="89"/>
      <c r="E62" s="90"/>
      <c r="F62" s="91"/>
      <c r="G62" s="92">
        <f t="shared" si="4"/>
        <v>0</v>
      </c>
      <c r="H62" s="93"/>
      <c r="I62" s="94"/>
      <c r="J62" s="95">
        <f t="shared" si="5"/>
        <v>0</v>
      </c>
      <c r="K62" s="96"/>
      <c r="L62" s="97"/>
      <c r="M62" s="98"/>
      <c r="N62" s="91"/>
      <c r="O62" s="99" t="str">
        <f t="shared" si="3"/>
        <v>-</v>
      </c>
      <c r="P62" s="5"/>
      <c r="Q62" s="5"/>
      <c r="R62" s="5"/>
      <c r="S62" s="5"/>
      <c r="T62" s="5"/>
      <c r="U62" s="5"/>
      <c r="V62" s="5"/>
      <c r="W62" s="5"/>
      <c r="X62" s="5"/>
      <c r="Y62" s="5"/>
    </row>
    <row r="63" ht="16.5" customHeight="1">
      <c r="A63" s="100"/>
      <c r="B63" s="101"/>
      <c r="C63" s="102"/>
      <c r="D63" s="103" t="s">
        <v>19</v>
      </c>
      <c r="E63" s="104">
        <f t="shared" ref="E63:F63" si="6">SUM(E8:E62)</f>
        <v>0</v>
      </c>
      <c r="F63" s="104">
        <f t="shared" si="6"/>
        <v>0</v>
      </c>
      <c r="G63" s="105">
        <f>E63-F63+$E$7</f>
        <v>0</v>
      </c>
      <c r="H63" s="106">
        <f t="shared" ref="H63:I63" si="7">SUM(H8:H62)</f>
        <v>0</v>
      </c>
      <c r="I63" s="106">
        <f t="shared" si="7"/>
        <v>0</v>
      </c>
      <c r="J63" s="107">
        <f>H63-I63+$H$7</f>
        <v>0</v>
      </c>
      <c r="K63" s="108">
        <f t="shared" ref="K63:L63" si="8">SUM(K7:K62)</f>
        <v>0</v>
      </c>
      <c r="L63" s="108">
        <f t="shared" si="8"/>
        <v>0</v>
      </c>
      <c r="M63" s="109">
        <f t="shared" ref="M63:N63" si="9">SUM(M8:M62)</f>
        <v>0</v>
      </c>
      <c r="N63" s="109">
        <f t="shared" si="9"/>
        <v>0</v>
      </c>
      <c r="O63" s="110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ht="16.5" customHeight="1">
      <c r="A64" s="112"/>
      <c r="B64" s="113"/>
      <c r="C64" s="114"/>
      <c r="D64" s="115" t="s">
        <v>20</v>
      </c>
      <c r="E64" s="114"/>
      <c r="F64" s="114"/>
      <c r="G64" s="116" t="str">
        <f>IF(G62=G63,"OK"," Něco špatně")</f>
        <v>OK</v>
      </c>
      <c r="H64" s="114"/>
      <c r="I64" s="114"/>
      <c r="J64" s="116" t="str">
        <f>IF(J62=J63,"OK"," Něco špatně")</f>
        <v>OK</v>
      </c>
      <c r="K64" s="116" t="str">
        <f t="shared" ref="K64:L64" si="10">IF(K65=K66,"OK"," Něco špatně")</f>
        <v>OK</v>
      </c>
      <c r="L64" s="116" t="str">
        <f t="shared" si="10"/>
        <v>OK</v>
      </c>
      <c r="M64" s="117" t="str">
        <f>IF(M5=M63,"OK",(IF(M5&gt;M63,"Málo výdajů!!!","Moc výdajů!!!")))</f>
        <v>OK</v>
      </c>
      <c r="N64" s="117" t="str">
        <f>IF(N5&gt;N63,"Málo výdajů!!!","OK")</f>
        <v>OK</v>
      </c>
      <c r="O64" s="116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ht="14.25" customHeight="1">
      <c r="A65" s="112"/>
      <c r="B65" s="29"/>
      <c r="C65" s="31"/>
      <c r="D65" s="118"/>
      <c r="E65" s="119"/>
      <c r="F65" s="119"/>
      <c r="G65" s="119"/>
      <c r="H65" s="119"/>
      <c r="I65" s="119"/>
      <c r="J65" s="120" t="s">
        <v>21</v>
      </c>
      <c r="K65" s="121">
        <f t="shared" ref="K65:L65" si="11">SUMIF(K7:K62,"&gt;0")</f>
        <v>0</v>
      </c>
      <c r="L65" s="121">
        <f t="shared" si="11"/>
        <v>0</v>
      </c>
      <c r="M65" s="119" t="str">
        <f>IF(M63=0,"-",M63/(M63+N63))</f>
        <v>-</v>
      </c>
      <c r="N65" s="119" t="str">
        <f>IF(N63=0,"-",N63/(M63+N63))</f>
        <v>-</v>
      </c>
      <c r="O65" s="122" t="s">
        <v>22</v>
      </c>
      <c r="P65" s="5"/>
      <c r="Q65" s="5"/>
      <c r="R65" s="5"/>
      <c r="S65" s="5"/>
      <c r="T65" s="5"/>
      <c r="U65" s="5"/>
      <c r="V65" s="5"/>
      <c r="W65" s="5"/>
      <c r="X65" s="5"/>
      <c r="Y65" s="5"/>
    </row>
    <row r="66" ht="16.5" customHeight="1">
      <c r="A66" s="123"/>
      <c r="B66" s="113"/>
      <c r="C66" s="114"/>
      <c r="D66" s="124"/>
      <c r="E66" s="114"/>
      <c r="F66" s="114"/>
      <c r="G66" s="114"/>
      <c r="H66" s="114"/>
      <c r="I66" s="114"/>
      <c r="J66" s="125" t="s">
        <v>23</v>
      </c>
      <c r="K66" s="126">
        <f t="shared" ref="K66:L66" si="12">SUMIF(K7:K62,"&lt;0")*-1</f>
        <v>0</v>
      </c>
      <c r="L66" s="126">
        <f t="shared" si="12"/>
        <v>0</v>
      </c>
      <c r="M66" s="127" t="s">
        <v>24</v>
      </c>
      <c r="N66" s="127" t="s">
        <v>25</v>
      </c>
      <c r="O66" s="128" t="s">
        <v>26</v>
      </c>
      <c r="P66" s="5"/>
      <c r="Q66" s="5"/>
      <c r="R66" s="5"/>
      <c r="S66" s="5"/>
      <c r="T66" s="5"/>
      <c r="U66" s="5"/>
      <c r="V66" s="5"/>
      <c r="W66" s="5"/>
      <c r="X66" s="5"/>
      <c r="Y66" s="5"/>
    </row>
    <row r="67" ht="12.75" customHeight="1">
      <c r="A67" s="5"/>
      <c r="B67" s="84" t="s">
        <v>27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ht="23.25" customHeight="1">
      <c r="A68" s="5"/>
      <c r="B68" s="84"/>
      <c r="C68" s="5"/>
      <c r="D68" s="129" t="s">
        <v>28</v>
      </c>
      <c r="E68" s="130"/>
      <c r="F68" s="130"/>
      <c r="G68" s="130"/>
      <c r="H68" s="130"/>
      <c r="I68" s="130"/>
      <c r="J68" s="130"/>
      <c r="K68" s="130"/>
      <c r="L68" s="13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ht="27.0" customHeight="1">
      <c r="A69" s="5"/>
      <c r="B69" s="5"/>
      <c r="C69" s="84"/>
      <c r="D69" s="5"/>
      <c r="E69" s="132" t="s">
        <v>29</v>
      </c>
      <c r="P69" s="5"/>
      <c r="Q69" s="5"/>
      <c r="R69" s="5"/>
      <c r="S69" s="5"/>
      <c r="T69" s="5"/>
      <c r="U69" s="5"/>
      <c r="V69" s="5"/>
      <c r="W69" s="5"/>
      <c r="X69" s="5"/>
      <c r="Y69" s="5"/>
    </row>
    <row r="70" ht="12.75" customHeight="1">
      <c r="A70" s="5"/>
      <c r="B70" s="5"/>
      <c r="C70" s="5" t="s">
        <v>30</v>
      </c>
      <c r="D70" s="133" t="s">
        <v>31</v>
      </c>
      <c r="E70" s="5" t="s">
        <v>32</v>
      </c>
      <c r="P70" s="5"/>
      <c r="Q70" s="5"/>
      <c r="R70" s="5"/>
      <c r="S70" s="5"/>
      <c r="T70" s="5"/>
      <c r="U70" s="5"/>
      <c r="V70" s="5"/>
      <c r="W70" s="5"/>
      <c r="X70" s="5"/>
      <c r="Y70" s="5"/>
    </row>
    <row r="71" ht="12.75" customHeight="1">
      <c r="A71" s="5"/>
      <c r="B71" s="5"/>
      <c r="C71" s="5" t="s">
        <v>33</v>
      </c>
      <c r="D71" s="134" t="s">
        <v>13</v>
      </c>
      <c r="E71" s="5" t="s">
        <v>34</v>
      </c>
      <c r="P71" s="5"/>
      <c r="Q71" s="5"/>
      <c r="R71" s="5"/>
      <c r="S71" s="5"/>
      <c r="T71" s="5"/>
      <c r="U71" s="5"/>
      <c r="V71" s="5"/>
      <c r="W71" s="5"/>
      <c r="X71" s="5"/>
      <c r="Y71" s="5"/>
    </row>
    <row r="72" ht="12.75" customHeight="1">
      <c r="A72" s="5"/>
      <c r="B72" s="5"/>
      <c r="C72" s="5" t="s">
        <v>35</v>
      </c>
      <c r="D72" s="134" t="s">
        <v>14</v>
      </c>
      <c r="E72" s="5" t="s">
        <v>36</v>
      </c>
      <c r="P72" s="5"/>
      <c r="Q72" s="5"/>
      <c r="R72" s="5"/>
      <c r="S72" s="5"/>
      <c r="T72" s="5"/>
      <c r="U72" s="5"/>
      <c r="V72" s="5"/>
      <c r="W72" s="5"/>
      <c r="X72" s="5"/>
      <c r="Y72" s="5"/>
    </row>
    <row r="73" ht="12.75" customHeight="1">
      <c r="A73" s="5"/>
      <c r="B73" s="5"/>
      <c r="C73" s="5"/>
      <c r="D73" s="5"/>
      <c r="E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ht="12.75" customHeight="1">
      <c r="A74" s="5"/>
      <c r="B74" s="5"/>
      <c r="C74" s="5" t="s">
        <v>37</v>
      </c>
      <c r="D74" s="134" t="s">
        <v>15</v>
      </c>
      <c r="E74" s="5" t="s">
        <v>38</v>
      </c>
      <c r="P74" s="5"/>
      <c r="Q74" s="5"/>
      <c r="R74" s="5"/>
      <c r="S74" s="5"/>
      <c r="T74" s="5"/>
      <c r="U74" s="5"/>
      <c r="V74" s="5"/>
      <c r="W74" s="5"/>
      <c r="X74" s="5"/>
      <c r="Y74" s="5"/>
    </row>
    <row r="75" ht="12.75" customHeight="1">
      <c r="A75" s="5"/>
      <c r="B75" s="5"/>
      <c r="C75" s="5"/>
      <c r="D75" s="5"/>
      <c r="E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ht="12.75" customHeight="1">
      <c r="A76" s="5"/>
      <c r="B76" s="5"/>
      <c r="C76" s="5" t="s">
        <v>39</v>
      </c>
      <c r="D76" s="135" t="s">
        <v>40</v>
      </c>
      <c r="E76" s="5" t="s">
        <v>41</v>
      </c>
      <c r="P76" s="5"/>
      <c r="Q76" s="5"/>
      <c r="R76" s="5"/>
      <c r="S76" s="5"/>
      <c r="T76" s="5"/>
      <c r="U76" s="5"/>
      <c r="V76" s="5"/>
      <c r="W76" s="5"/>
      <c r="X76" s="5"/>
      <c r="Y76" s="5"/>
    </row>
    <row r="77" ht="12.75" customHeight="1">
      <c r="A77" s="5"/>
      <c r="B77" s="5"/>
      <c r="C77" s="5" t="s">
        <v>42</v>
      </c>
      <c r="D77" s="135" t="s">
        <v>43</v>
      </c>
      <c r="E77" s="5" t="s">
        <v>44</v>
      </c>
      <c r="P77" s="5"/>
      <c r="Q77" s="5"/>
      <c r="R77" s="5"/>
      <c r="S77" s="5"/>
      <c r="T77" s="5"/>
      <c r="U77" s="5"/>
      <c r="V77" s="5"/>
      <c r="W77" s="5"/>
      <c r="X77" s="5"/>
      <c r="Y77" s="5"/>
    </row>
    <row r="78" ht="12.75" customHeight="1">
      <c r="A78" s="5"/>
      <c r="B78" s="5"/>
      <c r="C78" s="5" t="s">
        <v>45</v>
      </c>
      <c r="D78" s="135" t="s">
        <v>46</v>
      </c>
      <c r="E78" s="5" t="s">
        <v>47</v>
      </c>
      <c r="P78" s="5"/>
      <c r="Q78" s="5"/>
      <c r="R78" s="5"/>
      <c r="S78" s="5"/>
      <c r="T78" s="5"/>
      <c r="U78" s="5"/>
      <c r="V78" s="5"/>
      <c r="W78" s="5"/>
      <c r="X78" s="5"/>
      <c r="Y78" s="5"/>
    </row>
    <row r="79" ht="12.75" customHeight="1">
      <c r="A79" s="5"/>
      <c r="B79" s="5"/>
      <c r="C79" s="5"/>
      <c r="D79" s="5"/>
      <c r="E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ht="12.75" customHeight="1">
      <c r="A80" s="5"/>
      <c r="B80" s="5"/>
      <c r="C80" s="5" t="s">
        <v>48</v>
      </c>
      <c r="D80" s="55" t="s">
        <v>49</v>
      </c>
      <c r="E80" s="5" t="s">
        <v>50</v>
      </c>
      <c r="P80" s="5"/>
      <c r="Q80" s="5"/>
      <c r="R80" s="5"/>
      <c r="S80" s="5"/>
      <c r="T80" s="5"/>
      <c r="U80" s="5"/>
      <c r="V80" s="5"/>
      <c r="W80" s="5"/>
      <c r="X80" s="5"/>
      <c r="Y80" s="5"/>
    </row>
    <row r="81" ht="12.75" customHeight="1">
      <c r="A81" s="5"/>
      <c r="B81" s="5"/>
      <c r="C81" s="5" t="s">
        <v>51</v>
      </c>
      <c r="D81" s="55" t="s">
        <v>52</v>
      </c>
      <c r="E81" s="5" t="s">
        <v>53</v>
      </c>
      <c r="P81" s="5"/>
      <c r="Q81" s="5"/>
      <c r="R81" s="5"/>
      <c r="S81" s="5"/>
      <c r="T81" s="5"/>
      <c r="U81" s="5"/>
      <c r="V81" s="5"/>
      <c r="W81" s="5"/>
      <c r="X81" s="5"/>
      <c r="Y81" s="5"/>
    </row>
    <row r="82" ht="12.75" customHeight="1">
      <c r="A82" s="5"/>
      <c r="B82" s="5"/>
      <c r="C82" s="5" t="s">
        <v>54</v>
      </c>
      <c r="D82" s="55" t="s">
        <v>55</v>
      </c>
      <c r="E82" s="5" t="s">
        <v>56</v>
      </c>
      <c r="P82" s="5"/>
      <c r="Q82" s="5"/>
      <c r="R82" s="5"/>
      <c r="S82" s="5"/>
      <c r="T82" s="5"/>
      <c r="U82" s="5"/>
      <c r="V82" s="5"/>
      <c r="W82" s="5"/>
      <c r="X82" s="5"/>
      <c r="Y82" s="5"/>
    </row>
    <row r="83" ht="12.75" customHeight="1">
      <c r="A83" s="5"/>
      <c r="B83" s="5"/>
      <c r="C83" s="5"/>
      <c r="D83" s="5"/>
      <c r="E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ht="12.75" customHeight="1">
      <c r="A84" s="5"/>
      <c r="B84" s="5"/>
      <c r="C84" s="5" t="s">
        <v>57</v>
      </c>
      <c r="D84" s="136" t="s">
        <v>58</v>
      </c>
      <c r="E84" s="5" t="s">
        <v>59</v>
      </c>
      <c r="P84" s="5"/>
      <c r="Q84" s="5"/>
      <c r="R84" s="5"/>
      <c r="S84" s="5"/>
      <c r="T84" s="5"/>
      <c r="U84" s="5"/>
      <c r="V84" s="5"/>
      <c r="W84" s="5"/>
      <c r="X84" s="5"/>
      <c r="Y84" s="5"/>
    </row>
    <row r="85" ht="12.75" customHeight="1">
      <c r="A85" s="5"/>
      <c r="B85" s="5"/>
      <c r="C85" s="5"/>
      <c r="D85" s="137"/>
      <c r="E85" s="5" t="s">
        <v>60</v>
      </c>
      <c r="P85" s="5"/>
      <c r="Q85" s="5"/>
      <c r="R85" s="5"/>
      <c r="S85" s="5"/>
      <c r="T85" s="5"/>
      <c r="U85" s="5"/>
      <c r="V85" s="5"/>
      <c r="W85" s="5"/>
      <c r="X85" s="5"/>
      <c r="Y85" s="5"/>
    </row>
    <row r="86" ht="12.75" customHeight="1">
      <c r="A86" s="5"/>
      <c r="B86" s="5"/>
      <c r="C86" s="5" t="s">
        <v>61</v>
      </c>
      <c r="D86" s="138" t="s">
        <v>25</v>
      </c>
      <c r="E86" s="5" t="s">
        <v>62</v>
      </c>
      <c r="P86" s="5"/>
      <c r="Q86" s="5"/>
      <c r="R86" s="5"/>
      <c r="S86" s="5"/>
      <c r="T86" s="5"/>
      <c r="U86" s="5"/>
      <c r="V86" s="5"/>
      <c r="W86" s="5"/>
      <c r="X86" s="5"/>
      <c r="Y86" s="5"/>
    </row>
    <row r="87" ht="12.75" customHeight="1">
      <c r="A87" s="5"/>
      <c r="B87" s="5"/>
      <c r="C87" s="5"/>
      <c r="D87" s="139"/>
      <c r="E87" s="5" t="s">
        <v>63</v>
      </c>
      <c r="P87" s="5"/>
      <c r="Q87" s="5"/>
      <c r="R87" s="5"/>
      <c r="S87" s="5"/>
      <c r="T87" s="5"/>
      <c r="U87" s="5"/>
      <c r="V87" s="5"/>
      <c r="W87" s="5"/>
      <c r="X87" s="5"/>
      <c r="Y87" s="5"/>
    </row>
    <row r="88" ht="12.75" customHeight="1">
      <c r="A88" s="5"/>
      <c r="B88" s="5"/>
      <c r="C88" s="5" t="s">
        <v>64</v>
      </c>
      <c r="D88" s="140" t="s">
        <v>65</v>
      </c>
      <c r="E88" s="5" t="s">
        <v>66</v>
      </c>
      <c r="P88" s="5"/>
      <c r="Q88" s="5"/>
      <c r="R88" s="5"/>
      <c r="S88" s="5"/>
      <c r="T88" s="5"/>
      <c r="U88" s="5"/>
      <c r="V88" s="5"/>
      <c r="W88" s="5"/>
      <c r="X88" s="5"/>
      <c r="Y88" s="5"/>
    </row>
    <row r="89" ht="12.75" customHeight="1">
      <c r="A89" s="5"/>
      <c r="B89" s="5"/>
      <c r="C89" s="5"/>
      <c r="D89" s="5"/>
      <c r="E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ht="12.75" customHeight="1">
      <c r="A90" s="5"/>
      <c r="B90" s="5"/>
      <c r="C90" s="141"/>
      <c r="D90" s="142" t="s">
        <v>67</v>
      </c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ht="12.75" customHeight="1">
      <c r="A91" s="5"/>
      <c r="B91" s="5"/>
      <c r="C91" s="146"/>
      <c r="D91" s="5"/>
      <c r="E91" s="5"/>
      <c r="O91" s="147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ht="12.75" customHeight="1">
      <c r="A92" s="5"/>
      <c r="B92" s="5"/>
      <c r="C92" s="146" t="s">
        <v>68</v>
      </c>
      <c r="D92" s="5" t="s">
        <v>69</v>
      </c>
      <c r="E92" s="5" t="s">
        <v>70</v>
      </c>
      <c r="O92" s="147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ht="12.75" customHeight="1">
      <c r="A93" s="5"/>
      <c r="B93" s="5"/>
      <c r="C93" s="146"/>
      <c r="D93" s="5"/>
      <c r="E93" s="5" t="s">
        <v>71</v>
      </c>
      <c r="O93" s="147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ht="12.75" customHeight="1">
      <c r="A94" s="5"/>
      <c r="B94" s="5"/>
      <c r="C94" s="146" t="s">
        <v>72</v>
      </c>
      <c r="D94" s="5" t="s">
        <v>73</v>
      </c>
      <c r="E94" s="5" t="s">
        <v>74</v>
      </c>
      <c r="O94" s="147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ht="12.75" customHeight="1">
      <c r="A95" s="5"/>
      <c r="B95" s="5"/>
      <c r="C95" s="146"/>
      <c r="D95" s="5"/>
      <c r="E95" s="5" t="s">
        <v>71</v>
      </c>
      <c r="O95" s="147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ht="12.75" customHeight="1">
      <c r="A96" s="5"/>
      <c r="B96" s="5"/>
      <c r="C96" s="14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48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ht="12.75" customHeight="1">
      <c r="A97" s="5"/>
      <c r="B97" s="5"/>
      <c r="C97" s="146"/>
      <c r="D97" s="5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1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ht="12.75" customHeight="1">
      <c r="A98" s="5"/>
      <c r="B98" s="5"/>
      <c r="C98" s="146"/>
      <c r="D98" s="5"/>
      <c r="E98" s="152"/>
      <c r="O98" s="147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12.75" customHeight="1">
      <c r="A99" s="5"/>
      <c r="B99" s="5"/>
      <c r="C99" s="146"/>
      <c r="D99" s="5"/>
      <c r="E99" s="152"/>
      <c r="O99" s="147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ht="12.75" customHeight="1">
      <c r="A100" s="5"/>
      <c r="B100" s="5"/>
      <c r="C100" s="146"/>
      <c r="D100" s="5"/>
      <c r="E100" s="152"/>
      <c r="O100" s="147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12.75" customHeight="1">
      <c r="A101" s="5"/>
      <c r="B101" s="5"/>
      <c r="C101" s="146"/>
      <c r="D101" s="5"/>
      <c r="E101" s="152"/>
      <c r="O101" s="147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ht="12.75" customHeight="1">
      <c r="A102" s="5"/>
      <c r="B102" s="5"/>
      <c r="C102" s="153"/>
      <c r="D102" s="154"/>
      <c r="E102" s="155"/>
      <c r="F102" s="156"/>
      <c r="G102" s="156"/>
      <c r="H102" s="156"/>
      <c r="I102" s="156"/>
      <c r="J102" s="156"/>
      <c r="K102" s="156"/>
      <c r="L102" s="156"/>
      <c r="M102" s="156"/>
      <c r="N102" s="156"/>
      <c r="O102" s="157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B1:O2"/>
    <mergeCell ref="E3:G3"/>
    <mergeCell ref="H3:J3"/>
    <mergeCell ref="K3:L3"/>
    <mergeCell ref="M3:N3"/>
    <mergeCell ref="A4:A6"/>
    <mergeCell ref="E7:F7"/>
    <mergeCell ref="H7:I7"/>
    <mergeCell ref="D68:L68"/>
    <mergeCell ref="E69:O69"/>
    <mergeCell ref="E70:O70"/>
    <mergeCell ref="E71:O71"/>
    <mergeCell ref="E72:O72"/>
    <mergeCell ref="E73:O73"/>
    <mergeCell ref="E74:O74"/>
    <mergeCell ref="E75:O75"/>
    <mergeCell ref="E76:O76"/>
    <mergeCell ref="E77:O77"/>
    <mergeCell ref="E78:O78"/>
    <mergeCell ref="E79:O79"/>
    <mergeCell ref="E80:O80"/>
    <mergeCell ref="E81:O81"/>
    <mergeCell ref="E82:O82"/>
    <mergeCell ref="E83:O83"/>
    <mergeCell ref="E84:O84"/>
    <mergeCell ref="E85:O85"/>
    <mergeCell ref="E86:O86"/>
    <mergeCell ref="E87:O87"/>
    <mergeCell ref="E95:O95"/>
    <mergeCell ref="E97:O102"/>
    <mergeCell ref="E88:O88"/>
    <mergeCell ref="E89:O89"/>
    <mergeCell ref="E90:O90"/>
    <mergeCell ref="E91:O91"/>
    <mergeCell ref="E92:O92"/>
    <mergeCell ref="E93:O93"/>
    <mergeCell ref="E94:O9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10.71"/>
    <col customWidth="1" min="3" max="3" width="11.14"/>
    <col customWidth="1" min="4" max="4" width="42.14"/>
    <col customWidth="1" min="5" max="6" width="10.14"/>
    <col customWidth="1" min="7" max="7" width="14.43"/>
    <col customWidth="1" min="8" max="8" width="14.0"/>
    <col customWidth="1" min="9" max="9" width="13.0"/>
    <col customWidth="1" min="10" max="10" width="17.71"/>
    <col customWidth="1" min="11" max="11" width="12.0"/>
    <col customWidth="1" min="12" max="12" width="11.57"/>
    <col customWidth="1" min="13" max="13" width="21.57"/>
    <col customWidth="1" min="14" max="14" width="24.57"/>
    <col customWidth="1" min="15" max="15" width="13.14"/>
    <col customWidth="1" min="16" max="16" width="12.86"/>
    <col customWidth="1" min="17" max="25" width="9.14"/>
    <col customWidth="1" min="26" max="26" width="16.0"/>
  </cols>
  <sheetData>
    <row r="1" ht="12.75" customHeight="1">
      <c r="A1" s="1"/>
      <c r="B1" s="158" t="s">
        <v>75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5"/>
      <c r="Q1" s="5"/>
      <c r="R1" s="5"/>
      <c r="S1" s="5"/>
      <c r="T1" s="5"/>
      <c r="U1" s="5"/>
      <c r="V1" s="5"/>
      <c r="W1" s="5"/>
      <c r="X1" s="5"/>
      <c r="Y1" s="5"/>
    </row>
    <row r="2" ht="12.75" customHeight="1">
      <c r="A2" s="6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5"/>
      <c r="Q2" s="5"/>
      <c r="R2" s="5"/>
      <c r="S2" s="5"/>
      <c r="T2" s="5"/>
      <c r="U2" s="5"/>
      <c r="V2" s="5"/>
      <c r="W2" s="5"/>
      <c r="X2" s="5"/>
      <c r="Y2" s="5"/>
    </row>
    <row r="3" ht="18.75" customHeight="1">
      <c r="A3" s="6"/>
      <c r="B3" s="10"/>
      <c r="C3" s="11"/>
      <c r="D3" s="11"/>
      <c r="E3" s="12" t="s">
        <v>1</v>
      </c>
      <c r="F3" s="13"/>
      <c r="G3" s="14"/>
      <c r="H3" s="15" t="s">
        <v>2</v>
      </c>
      <c r="I3" s="13"/>
      <c r="J3" s="14"/>
      <c r="K3" s="16" t="s">
        <v>3</v>
      </c>
      <c r="L3" s="14"/>
      <c r="M3" s="17" t="s">
        <v>4</v>
      </c>
      <c r="N3" s="14"/>
      <c r="O3" s="18"/>
      <c r="P3" s="5"/>
      <c r="Q3" s="5"/>
      <c r="R3" s="5"/>
      <c r="S3" s="5"/>
      <c r="T3" s="5"/>
      <c r="U3" s="5"/>
      <c r="V3" s="5"/>
      <c r="W3" s="5"/>
      <c r="X3" s="5"/>
      <c r="Y3" s="5"/>
    </row>
    <row r="4" ht="42.0" customHeight="1">
      <c r="A4" s="19" t="s">
        <v>5</v>
      </c>
      <c r="B4" s="20"/>
      <c r="C4" s="21"/>
      <c r="D4" s="21"/>
      <c r="E4" s="22" t="s">
        <v>6</v>
      </c>
      <c r="F4" s="22" t="s">
        <v>4</v>
      </c>
      <c r="G4" s="22" t="s">
        <v>7</v>
      </c>
      <c r="H4" s="23" t="s">
        <v>6</v>
      </c>
      <c r="I4" s="23" t="s">
        <v>4</v>
      </c>
      <c r="J4" s="23" t="s">
        <v>7</v>
      </c>
      <c r="K4" s="24" t="s">
        <v>8</v>
      </c>
      <c r="L4" s="24" t="s">
        <v>9</v>
      </c>
      <c r="M4" s="25" t="s">
        <v>10</v>
      </c>
      <c r="N4" s="26" t="s">
        <v>11</v>
      </c>
      <c r="O4" s="27" t="s">
        <v>12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ht="12.75" customHeight="1">
      <c r="A5" s="28"/>
      <c r="B5" s="29"/>
      <c r="C5" s="30"/>
      <c r="D5" s="31"/>
      <c r="E5" s="32"/>
      <c r="F5" s="32"/>
      <c r="G5" s="32"/>
      <c r="H5" s="33"/>
      <c r="I5" s="33"/>
      <c r="J5" s="33"/>
      <c r="K5" s="34"/>
      <c r="L5" s="34"/>
      <c r="M5" s="164">
        <v>9000.0</v>
      </c>
      <c r="N5" s="36">
        <f>ROUND(M5/70*30,0)</f>
        <v>3857</v>
      </c>
      <c r="O5" s="37"/>
      <c r="P5" s="5"/>
      <c r="Q5" s="5"/>
      <c r="R5" s="5"/>
      <c r="S5" s="5"/>
      <c r="T5" s="5"/>
      <c r="U5" s="5"/>
      <c r="V5" s="5"/>
      <c r="W5" s="5"/>
      <c r="X5" s="5"/>
      <c r="Y5" s="5"/>
    </row>
    <row r="6" ht="12.75" customHeight="1">
      <c r="A6" s="38"/>
      <c r="B6" s="39" t="s">
        <v>13</v>
      </c>
      <c r="C6" s="40" t="s">
        <v>14</v>
      </c>
      <c r="D6" s="40" t="s">
        <v>15</v>
      </c>
      <c r="E6" s="41"/>
      <c r="F6" s="41"/>
      <c r="G6" s="42"/>
      <c r="H6" s="43"/>
      <c r="I6" s="43"/>
      <c r="J6" s="43"/>
      <c r="K6" s="44"/>
      <c r="L6" s="44"/>
      <c r="M6" s="45" t="s">
        <v>16</v>
      </c>
      <c r="N6" s="46" t="s">
        <v>17</v>
      </c>
      <c r="O6" s="47"/>
      <c r="P6" s="5"/>
      <c r="Q6" s="5"/>
      <c r="R6" s="5"/>
      <c r="S6" s="5"/>
      <c r="T6" s="5"/>
      <c r="U6" s="5"/>
      <c r="V6" s="5"/>
      <c r="W6" s="5"/>
      <c r="X6" s="5"/>
      <c r="Y6" s="5"/>
    </row>
    <row r="7" ht="19.5" customHeight="1">
      <c r="A7" s="48"/>
      <c r="B7" s="165">
        <v>44562.0</v>
      </c>
      <c r="C7" s="50"/>
      <c r="D7" s="51" t="s">
        <v>76</v>
      </c>
      <c r="E7" s="52">
        <v>10256.0</v>
      </c>
      <c r="F7" s="53"/>
      <c r="G7" s="54"/>
      <c r="H7" s="52">
        <v>25000.0</v>
      </c>
      <c r="I7" s="53"/>
      <c r="J7" s="55"/>
      <c r="K7" s="56">
        <v>0.0</v>
      </c>
      <c r="L7" s="57"/>
      <c r="M7" s="58"/>
      <c r="N7" s="58"/>
      <c r="O7" s="59"/>
      <c r="P7" s="5"/>
      <c r="Q7" s="5"/>
      <c r="R7" s="5"/>
      <c r="S7" s="5"/>
      <c r="T7" s="5"/>
      <c r="U7" s="5"/>
      <c r="V7" s="5"/>
      <c r="W7" s="5"/>
      <c r="X7" s="5"/>
      <c r="Y7" s="5"/>
    </row>
    <row r="8" ht="12.75" customHeight="1">
      <c r="A8" s="48"/>
      <c r="B8" s="166">
        <v>44563.0</v>
      </c>
      <c r="C8" s="167" t="s">
        <v>77</v>
      </c>
      <c r="D8" s="168" t="s">
        <v>78</v>
      </c>
      <c r="E8" s="169"/>
      <c r="F8" s="170">
        <v>1500.0</v>
      </c>
      <c r="G8" s="65">
        <f t="shared" ref="G8:G12" si="1">SUM(E$8:E8)-SUM(F$8:F8)+$E$7</f>
        <v>8756</v>
      </c>
      <c r="H8" s="171"/>
      <c r="I8" s="172"/>
      <c r="J8" s="68">
        <f t="shared" ref="J8:J12" si="2">SUM(H$8:H8)-SUM(I$8:I8)+$H$7</f>
        <v>25000</v>
      </c>
      <c r="K8" s="173"/>
      <c r="L8" s="173"/>
      <c r="M8" s="174">
        <v>1500.0</v>
      </c>
      <c r="N8" s="169"/>
      <c r="O8" s="72" t="str">
        <f t="shared" ref="O8:O39" si="3">IF(M8+N8=0,"-",IF(M8+N8=F8+I8,"OK","CHYBA"))</f>
        <v>OK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48"/>
      <c r="B9" s="175">
        <v>44566.0</v>
      </c>
      <c r="C9" s="74" t="s">
        <v>79</v>
      </c>
      <c r="D9" s="5" t="s">
        <v>80</v>
      </c>
      <c r="E9" s="75"/>
      <c r="F9" s="176">
        <v>500.0</v>
      </c>
      <c r="G9" s="54">
        <f t="shared" si="1"/>
        <v>8256</v>
      </c>
      <c r="H9" s="177"/>
      <c r="I9" s="178"/>
      <c r="J9" s="79">
        <f t="shared" si="2"/>
        <v>25000</v>
      </c>
      <c r="K9" s="173"/>
      <c r="L9" s="173"/>
      <c r="M9" s="179">
        <v>500.0</v>
      </c>
      <c r="N9" s="75"/>
      <c r="O9" s="83" t="str">
        <f t="shared" si="3"/>
        <v>OK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ht="12.75" customHeight="1">
      <c r="A10" s="48"/>
      <c r="B10" s="175">
        <v>44635.0</v>
      </c>
      <c r="C10" s="74" t="s">
        <v>81</v>
      </c>
      <c r="D10" s="5" t="s">
        <v>82</v>
      </c>
      <c r="E10" s="75"/>
      <c r="F10" s="176">
        <v>3000.0</v>
      </c>
      <c r="G10" s="54">
        <f t="shared" si="1"/>
        <v>5256</v>
      </c>
      <c r="H10" s="177"/>
      <c r="I10" s="178"/>
      <c r="J10" s="79">
        <f t="shared" si="2"/>
        <v>25000</v>
      </c>
      <c r="K10" s="173"/>
      <c r="L10" s="173"/>
      <c r="M10" s="179">
        <v>3000.0</v>
      </c>
      <c r="N10" s="75"/>
      <c r="O10" s="83" t="str">
        <f t="shared" si="3"/>
        <v>OK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2.75" customHeight="1">
      <c r="A11" s="48"/>
      <c r="B11" s="175">
        <v>44635.0</v>
      </c>
      <c r="C11" s="74" t="s">
        <v>83</v>
      </c>
      <c r="D11" s="5" t="s">
        <v>84</v>
      </c>
      <c r="E11" s="75"/>
      <c r="F11" s="176"/>
      <c r="G11" s="54">
        <f t="shared" si="1"/>
        <v>5256</v>
      </c>
      <c r="H11" s="177"/>
      <c r="I11" s="176">
        <v>500.0</v>
      </c>
      <c r="J11" s="79">
        <f t="shared" si="2"/>
        <v>24500</v>
      </c>
      <c r="K11" s="173"/>
      <c r="L11" s="173"/>
      <c r="M11" s="179"/>
      <c r="N11" s="75"/>
      <c r="O11" s="83" t="str">
        <f t="shared" si="3"/>
        <v>-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2.75" customHeight="1">
      <c r="A12" s="48"/>
      <c r="B12" s="175">
        <v>44640.0</v>
      </c>
      <c r="C12" s="74" t="s">
        <v>85</v>
      </c>
      <c r="D12" s="5" t="s">
        <v>86</v>
      </c>
      <c r="E12" s="75"/>
      <c r="F12" s="176"/>
      <c r="G12" s="54">
        <f t="shared" si="1"/>
        <v>5256</v>
      </c>
      <c r="H12" s="177"/>
      <c r="I12" s="178">
        <v>2600.0</v>
      </c>
      <c r="J12" s="79">
        <f t="shared" si="2"/>
        <v>21900</v>
      </c>
      <c r="K12" s="173"/>
      <c r="L12" s="173"/>
      <c r="M12" s="179">
        <v>2600.0</v>
      </c>
      <c r="N12" s="75"/>
      <c r="O12" s="83" t="str">
        <f t="shared" si="3"/>
        <v>OK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ht="12.75" customHeight="1">
      <c r="A13" s="48"/>
      <c r="B13" s="175">
        <v>44648.0</v>
      </c>
      <c r="C13" s="74" t="s">
        <v>87</v>
      </c>
      <c r="D13" s="180" t="s">
        <v>88</v>
      </c>
      <c r="E13" s="75">
        <v>500.0</v>
      </c>
      <c r="F13" s="176"/>
      <c r="G13" s="54">
        <f>SUM(E$8:E18)-SUM(F$8:F18)+$E$7</f>
        <v>6106</v>
      </c>
      <c r="H13" s="177"/>
      <c r="I13" s="178"/>
      <c r="J13" s="79">
        <f>SUM(H$8:H18)-SUM(I$8:I18)+$H$7</f>
        <v>23600</v>
      </c>
      <c r="K13" s="173">
        <v>400.0</v>
      </c>
      <c r="L13" s="173"/>
      <c r="M13" s="179"/>
      <c r="N13" s="75"/>
      <c r="O13" s="83" t="str">
        <f t="shared" si="3"/>
        <v>-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12.75" customHeight="1">
      <c r="A14" s="48"/>
      <c r="B14" s="175">
        <v>44648.0</v>
      </c>
      <c r="C14" s="74" t="s">
        <v>89</v>
      </c>
      <c r="D14" s="180" t="s">
        <v>90</v>
      </c>
      <c r="E14" s="75">
        <v>350.0</v>
      </c>
      <c r="F14" s="176"/>
      <c r="G14" s="54">
        <f t="shared" ref="G14:G39" si="4">SUM(E$8:E14)-SUM(F$8:F14)+$E$7</f>
        <v>6106</v>
      </c>
      <c r="H14" s="177"/>
      <c r="I14" s="178"/>
      <c r="J14" s="79">
        <f t="shared" ref="J14:J39" si="5">SUM(H$8:H14)-SUM(I$8:I14)+$H$7</f>
        <v>21900</v>
      </c>
      <c r="K14" s="173">
        <v>300.0</v>
      </c>
      <c r="L14" s="173"/>
      <c r="M14" s="179"/>
      <c r="N14" s="75"/>
      <c r="O14" s="83" t="str">
        <f t="shared" si="3"/>
        <v>-</v>
      </c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12.75" customHeight="1">
      <c r="A15" s="48"/>
      <c r="B15" s="175">
        <v>44648.0</v>
      </c>
      <c r="C15" s="74" t="s">
        <v>91</v>
      </c>
      <c r="D15" s="180" t="s">
        <v>92</v>
      </c>
      <c r="E15" s="75"/>
      <c r="F15" s="176"/>
      <c r="G15" s="54">
        <f t="shared" si="4"/>
        <v>6106</v>
      </c>
      <c r="H15" s="177">
        <v>500.0</v>
      </c>
      <c r="I15" s="178"/>
      <c r="J15" s="79">
        <f t="shared" si="5"/>
        <v>22400</v>
      </c>
      <c r="K15" s="173">
        <v>400.0</v>
      </c>
      <c r="L15" s="173"/>
      <c r="M15" s="179"/>
      <c r="N15" s="75"/>
      <c r="O15" s="83" t="str">
        <f t="shared" si="3"/>
        <v>-</v>
      </c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12.75" customHeight="1">
      <c r="A16" s="48"/>
      <c r="B16" s="175">
        <v>44648.0</v>
      </c>
      <c r="C16" s="74" t="s">
        <v>93</v>
      </c>
      <c r="D16" s="180" t="s">
        <v>94</v>
      </c>
      <c r="E16" s="75"/>
      <c r="F16" s="176"/>
      <c r="G16" s="54">
        <f t="shared" si="4"/>
        <v>6106</v>
      </c>
      <c r="H16" s="177">
        <v>500.0</v>
      </c>
      <c r="I16" s="178"/>
      <c r="J16" s="79">
        <f t="shared" si="5"/>
        <v>22900</v>
      </c>
      <c r="K16" s="173">
        <v>400.0</v>
      </c>
      <c r="L16" s="173"/>
      <c r="M16" s="179"/>
      <c r="N16" s="75"/>
      <c r="O16" s="83" t="str">
        <f t="shared" si="3"/>
        <v>-</v>
      </c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2.75" customHeight="1">
      <c r="A17" s="48"/>
      <c r="B17" s="175">
        <v>44648.0</v>
      </c>
      <c r="C17" s="74"/>
      <c r="D17" s="180" t="s">
        <v>95</v>
      </c>
      <c r="E17" s="75"/>
      <c r="F17" s="176"/>
      <c r="G17" s="54">
        <f t="shared" si="4"/>
        <v>6106</v>
      </c>
      <c r="H17" s="177">
        <v>350.0</v>
      </c>
      <c r="I17" s="178"/>
      <c r="J17" s="79">
        <f t="shared" si="5"/>
        <v>23250</v>
      </c>
      <c r="K17" s="173">
        <v>300.0</v>
      </c>
      <c r="L17" s="173"/>
      <c r="M17" s="179"/>
      <c r="N17" s="75"/>
      <c r="O17" s="83" t="str">
        <f t="shared" si="3"/>
        <v>-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ht="12.75" customHeight="1">
      <c r="A18" s="48"/>
      <c r="B18" s="175">
        <v>44648.0</v>
      </c>
      <c r="C18" s="74"/>
      <c r="D18" s="180" t="s">
        <v>96</v>
      </c>
      <c r="E18" s="75"/>
      <c r="F18" s="176"/>
      <c r="G18" s="54">
        <f t="shared" si="4"/>
        <v>6106</v>
      </c>
      <c r="H18" s="177">
        <v>350.0</v>
      </c>
      <c r="I18" s="178"/>
      <c r="J18" s="79">
        <f t="shared" si="5"/>
        <v>23600</v>
      </c>
      <c r="K18" s="173">
        <v>300.0</v>
      </c>
      <c r="L18" s="173"/>
      <c r="M18" s="179"/>
      <c r="N18" s="75"/>
      <c r="O18" s="83" t="str">
        <f t="shared" si="3"/>
        <v>-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ht="12.75" customHeight="1">
      <c r="A19" s="48"/>
      <c r="B19" s="175">
        <v>44710.0</v>
      </c>
      <c r="C19" s="74"/>
      <c r="D19" s="5" t="s">
        <v>97</v>
      </c>
      <c r="E19" s="75"/>
      <c r="F19" s="176"/>
      <c r="G19" s="54">
        <f t="shared" si="4"/>
        <v>6106</v>
      </c>
      <c r="H19" s="177">
        <v>7000.0</v>
      </c>
      <c r="I19" s="178"/>
      <c r="J19" s="79">
        <f t="shared" si="5"/>
        <v>30600</v>
      </c>
      <c r="K19" s="173"/>
      <c r="L19" s="173"/>
      <c r="M19" s="179"/>
      <c r="N19" s="75"/>
      <c r="O19" s="83" t="str">
        <f t="shared" si="3"/>
        <v>-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12.75" customHeight="1">
      <c r="A20" s="48"/>
      <c r="B20" s="175">
        <v>44657.0</v>
      </c>
      <c r="C20" s="74"/>
      <c r="D20" s="5" t="s">
        <v>98</v>
      </c>
      <c r="E20" s="75"/>
      <c r="F20" s="176">
        <v>2000.0</v>
      </c>
      <c r="G20" s="54">
        <f t="shared" si="4"/>
        <v>4106</v>
      </c>
      <c r="H20" s="177"/>
      <c r="I20" s="178"/>
      <c r="J20" s="79">
        <f t="shared" si="5"/>
        <v>30600</v>
      </c>
      <c r="K20" s="173"/>
      <c r="L20" s="173"/>
      <c r="M20" s="179">
        <v>1400.0</v>
      </c>
      <c r="N20" s="75">
        <v>600.0</v>
      </c>
      <c r="O20" s="83" t="str">
        <f t="shared" si="3"/>
        <v>OK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12.75" customHeight="1">
      <c r="A21" s="48"/>
      <c r="B21" s="175">
        <v>44663.0</v>
      </c>
      <c r="C21" s="74"/>
      <c r="D21" s="5" t="s">
        <v>99</v>
      </c>
      <c r="E21" s="75"/>
      <c r="F21" s="176"/>
      <c r="G21" s="54">
        <f t="shared" si="4"/>
        <v>4106</v>
      </c>
      <c r="H21" s="177"/>
      <c r="I21" s="178">
        <v>1230.0</v>
      </c>
      <c r="J21" s="79">
        <f t="shared" si="5"/>
        <v>29370</v>
      </c>
      <c r="K21" s="173"/>
      <c r="L21" s="173"/>
      <c r="M21" s="179"/>
      <c r="N21" s="75"/>
      <c r="O21" s="83" t="str">
        <f t="shared" si="3"/>
        <v>-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ht="12.75" customHeight="1">
      <c r="A22" s="48"/>
      <c r="B22" s="175">
        <v>44682.0</v>
      </c>
      <c r="C22" s="74"/>
      <c r="D22" s="5" t="s">
        <v>80</v>
      </c>
      <c r="E22" s="75"/>
      <c r="F22" s="176"/>
      <c r="G22" s="54">
        <f t="shared" si="4"/>
        <v>4106</v>
      </c>
      <c r="H22" s="177"/>
      <c r="I22" s="178">
        <v>45.5</v>
      </c>
      <c r="J22" s="79">
        <f t="shared" si="5"/>
        <v>29324.5</v>
      </c>
      <c r="K22" s="173"/>
      <c r="L22" s="173"/>
      <c r="M22" s="179"/>
      <c r="N22" s="75"/>
      <c r="O22" s="83" t="str">
        <f t="shared" si="3"/>
        <v>-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ht="12.75" customHeight="1">
      <c r="A23" s="48"/>
      <c r="B23" s="175">
        <v>44696.0</v>
      </c>
      <c r="C23" s="74"/>
      <c r="D23" s="180" t="s">
        <v>100</v>
      </c>
      <c r="E23" s="75">
        <v>500.0</v>
      </c>
      <c r="F23" s="176"/>
      <c r="G23" s="54">
        <f t="shared" si="4"/>
        <v>4606</v>
      </c>
      <c r="H23" s="177"/>
      <c r="I23" s="178"/>
      <c r="J23" s="79">
        <f t="shared" si="5"/>
        <v>29324.5</v>
      </c>
      <c r="K23" s="173">
        <v>400.0</v>
      </c>
      <c r="L23" s="173"/>
      <c r="M23" s="179"/>
      <c r="N23" s="75"/>
      <c r="O23" s="83" t="str">
        <f t="shared" si="3"/>
        <v>-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ht="12.75" customHeight="1">
      <c r="A24" s="48"/>
      <c r="B24" s="175">
        <v>44780.0</v>
      </c>
      <c r="C24" s="74"/>
      <c r="D24" s="5" t="s">
        <v>101</v>
      </c>
      <c r="E24" s="75"/>
      <c r="F24" s="176"/>
      <c r="G24" s="54">
        <f t="shared" si="4"/>
        <v>4606</v>
      </c>
      <c r="H24" s="177"/>
      <c r="I24" s="178">
        <v>1100.0</v>
      </c>
      <c r="J24" s="79">
        <f t="shared" si="5"/>
        <v>28224.5</v>
      </c>
      <c r="K24" s="173"/>
      <c r="L24" s="173"/>
      <c r="M24" s="179"/>
      <c r="N24" s="75">
        <v>1100.0</v>
      </c>
      <c r="O24" s="83" t="str">
        <f t="shared" si="3"/>
        <v>OK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12.75" customHeight="1">
      <c r="A25" s="48"/>
      <c r="B25" s="175">
        <v>44780.0</v>
      </c>
      <c r="C25" s="74"/>
      <c r="D25" s="5" t="s">
        <v>102</v>
      </c>
      <c r="E25" s="75"/>
      <c r="F25" s="176"/>
      <c r="G25" s="54">
        <f t="shared" si="4"/>
        <v>4606</v>
      </c>
      <c r="H25" s="177"/>
      <c r="I25" s="178">
        <v>30.0</v>
      </c>
      <c r="J25" s="79">
        <f t="shared" si="5"/>
        <v>28194.5</v>
      </c>
      <c r="K25" s="173"/>
      <c r="L25" s="173"/>
      <c r="M25" s="179"/>
      <c r="N25" s="75"/>
      <c r="O25" s="83" t="str">
        <f t="shared" si="3"/>
        <v>-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12.75" customHeight="1">
      <c r="A26" s="48"/>
      <c r="B26" s="175">
        <v>44782.0</v>
      </c>
      <c r="C26" s="74"/>
      <c r="D26" s="5" t="s">
        <v>103</v>
      </c>
      <c r="E26" s="75"/>
      <c r="F26" s="176"/>
      <c r="G26" s="54">
        <f t="shared" si="4"/>
        <v>4606</v>
      </c>
      <c r="H26" s="177"/>
      <c r="I26" s="178"/>
      <c r="J26" s="79">
        <f t="shared" si="5"/>
        <v>28194.5</v>
      </c>
      <c r="K26" s="173"/>
      <c r="L26" s="173"/>
      <c r="M26" s="179"/>
      <c r="N26" s="75"/>
      <c r="O26" s="83" t="str">
        <f t="shared" si="3"/>
        <v>-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12.75" customHeight="1">
      <c r="A27" s="48"/>
      <c r="B27" s="175">
        <v>44789.0</v>
      </c>
      <c r="C27" s="74"/>
      <c r="D27" s="5" t="s">
        <v>104</v>
      </c>
      <c r="E27" s="75"/>
      <c r="F27" s="176">
        <v>1800.0</v>
      </c>
      <c r="G27" s="54">
        <f t="shared" si="4"/>
        <v>2806</v>
      </c>
      <c r="H27" s="177"/>
      <c r="I27" s="178"/>
      <c r="J27" s="79">
        <f t="shared" si="5"/>
        <v>28194.5</v>
      </c>
      <c r="K27" s="173"/>
      <c r="L27" s="173"/>
      <c r="M27" s="179"/>
      <c r="N27" s="75">
        <v>1800.0</v>
      </c>
      <c r="O27" s="83" t="str">
        <f t="shared" si="3"/>
        <v>OK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2.75" customHeight="1">
      <c r="A28" s="48"/>
      <c r="B28" s="175">
        <v>44791.0</v>
      </c>
      <c r="C28" s="74"/>
      <c r="D28" s="5" t="s">
        <v>105</v>
      </c>
      <c r="E28" s="75"/>
      <c r="F28" s="176"/>
      <c r="G28" s="54">
        <f t="shared" si="4"/>
        <v>2806</v>
      </c>
      <c r="H28" s="177"/>
      <c r="I28" s="178">
        <v>1000.0</v>
      </c>
      <c r="J28" s="79">
        <f t="shared" si="5"/>
        <v>27194.5</v>
      </c>
      <c r="K28" s="173"/>
      <c r="L28" s="173"/>
      <c r="M28" s="179"/>
      <c r="N28" s="75">
        <v>1000.0</v>
      </c>
      <c r="O28" s="83" t="str">
        <f t="shared" si="3"/>
        <v>OK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12.75" customHeight="1">
      <c r="A29" s="48"/>
      <c r="B29" s="175">
        <v>44796.0</v>
      </c>
      <c r="C29" s="74"/>
      <c r="D29" s="181" t="s">
        <v>106</v>
      </c>
      <c r="E29" s="75"/>
      <c r="F29" s="176"/>
      <c r="G29" s="54">
        <f t="shared" si="4"/>
        <v>2806</v>
      </c>
      <c r="H29" s="177"/>
      <c r="I29" s="178">
        <v>2500.0</v>
      </c>
      <c r="J29" s="79">
        <f t="shared" si="5"/>
        <v>24694.5</v>
      </c>
      <c r="K29" s="182">
        <v>-2500.0</v>
      </c>
      <c r="L29" s="173"/>
      <c r="M29" s="179"/>
      <c r="N29" s="75"/>
      <c r="O29" s="83" t="str">
        <f t="shared" si="3"/>
        <v>-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2.75" customHeight="1">
      <c r="A30" s="48"/>
      <c r="B30" s="175">
        <v>44824.0</v>
      </c>
      <c r="C30" s="74"/>
      <c r="D30" s="180" t="s">
        <v>88</v>
      </c>
      <c r="E30" s="75"/>
      <c r="F30" s="176"/>
      <c r="G30" s="54">
        <f t="shared" si="4"/>
        <v>2806</v>
      </c>
      <c r="H30" s="177"/>
      <c r="I30" s="178">
        <v>500.0</v>
      </c>
      <c r="J30" s="79">
        <f t="shared" si="5"/>
        <v>24194.5</v>
      </c>
      <c r="K30" s="173"/>
      <c r="L30" s="173">
        <v>400.0</v>
      </c>
      <c r="M30" s="179"/>
      <c r="N30" s="75"/>
      <c r="O30" s="83" t="str">
        <f t="shared" si="3"/>
        <v>-</v>
      </c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12.75" customHeight="1">
      <c r="A31" s="48"/>
      <c r="B31" s="175">
        <v>44829.0</v>
      </c>
      <c r="C31" s="74"/>
      <c r="D31" s="180" t="s">
        <v>90</v>
      </c>
      <c r="E31" s="75"/>
      <c r="F31" s="176"/>
      <c r="G31" s="54">
        <f t="shared" si="4"/>
        <v>2806</v>
      </c>
      <c r="H31" s="177"/>
      <c r="I31" s="178">
        <v>350.0</v>
      </c>
      <c r="J31" s="79">
        <f t="shared" si="5"/>
        <v>23844.5</v>
      </c>
      <c r="K31" s="173"/>
      <c r="L31" s="173">
        <v>300.0</v>
      </c>
      <c r="M31" s="179"/>
      <c r="N31" s="75"/>
      <c r="O31" s="83" t="str">
        <f t="shared" si="3"/>
        <v>-</v>
      </c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12.75" customHeight="1">
      <c r="A32" s="48"/>
      <c r="B32" s="175">
        <v>44845.0</v>
      </c>
      <c r="C32" s="74"/>
      <c r="D32" s="180" t="s">
        <v>92</v>
      </c>
      <c r="E32" s="75"/>
      <c r="F32" s="176"/>
      <c r="G32" s="54">
        <f t="shared" si="4"/>
        <v>2806</v>
      </c>
      <c r="H32" s="177"/>
      <c r="I32" s="178">
        <v>500.0</v>
      </c>
      <c r="J32" s="79">
        <f t="shared" si="5"/>
        <v>23344.5</v>
      </c>
      <c r="K32" s="173"/>
      <c r="L32" s="173">
        <v>400.0</v>
      </c>
      <c r="M32" s="179"/>
      <c r="N32" s="75"/>
      <c r="O32" s="83" t="str">
        <f t="shared" si="3"/>
        <v>-</v>
      </c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12.75" customHeight="1">
      <c r="A33" s="48"/>
      <c r="B33" s="175">
        <v>44849.0</v>
      </c>
      <c r="C33" s="74"/>
      <c r="D33" s="180" t="s">
        <v>94</v>
      </c>
      <c r="E33" s="75"/>
      <c r="F33" s="176"/>
      <c r="G33" s="54">
        <f t="shared" si="4"/>
        <v>2806</v>
      </c>
      <c r="H33" s="177"/>
      <c r="I33" s="178">
        <v>500.0</v>
      </c>
      <c r="J33" s="79">
        <f t="shared" si="5"/>
        <v>22844.5</v>
      </c>
      <c r="K33" s="173"/>
      <c r="L33" s="173">
        <v>400.0</v>
      </c>
      <c r="M33" s="179"/>
      <c r="N33" s="75"/>
      <c r="O33" s="83" t="str">
        <f t="shared" si="3"/>
        <v>-</v>
      </c>
      <c r="P33" s="5"/>
      <c r="Q33" s="5"/>
      <c r="R33" s="5"/>
      <c r="S33" s="5"/>
      <c r="T33" s="5"/>
      <c r="U33" s="5"/>
      <c r="V33" s="5"/>
      <c r="W33" s="5"/>
      <c r="X33" s="5"/>
      <c r="Y33" s="5"/>
    </row>
    <row r="34" ht="12.75" customHeight="1">
      <c r="A34" s="48"/>
      <c r="B34" s="175">
        <v>44864.0</v>
      </c>
      <c r="C34" s="74"/>
      <c r="D34" s="180" t="s">
        <v>95</v>
      </c>
      <c r="E34" s="75"/>
      <c r="F34" s="176"/>
      <c r="G34" s="54">
        <f t="shared" si="4"/>
        <v>2806</v>
      </c>
      <c r="H34" s="177"/>
      <c r="I34" s="178">
        <v>350.0</v>
      </c>
      <c r="J34" s="79">
        <f t="shared" si="5"/>
        <v>22494.5</v>
      </c>
      <c r="K34" s="173"/>
      <c r="L34" s="173">
        <v>300.0</v>
      </c>
      <c r="M34" s="179"/>
      <c r="N34" s="75"/>
      <c r="O34" s="83" t="str">
        <f t="shared" si="3"/>
        <v>-</v>
      </c>
      <c r="P34" s="5"/>
      <c r="Q34" s="5"/>
      <c r="R34" s="5"/>
      <c r="S34" s="5"/>
      <c r="T34" s="5"/>
      <c r="U34" s="5"/>
      <c r="V34" s="5"/>
      <c r="W34" s="5"/>
      <c r="X34" s="5"/>
      <c r="Y34" s="5"/>
    </row>
    <row r="35" ht="12.75" customHeight="1">
      <c r="A35" s="48"/>
      <c r="B35" s="175">
        <v>44868.0</v>
      </c>
      <c r="C35" s="74"/>
      <c r="D35" s="180" t="s">
        <v>96</v>
      </c>
      <c r="E35" s="75"/>
      <c r="F35" s="176"/>
      <c r="G35" s="54">
        <f t="shared" si="4"/>
        <v>2806</v>
      </c>
      <c r="H35" s="177"/>
      <c r="I35" s="178">
        <v>350.0</v>
      </c>
      <c r="J35" s="79">
        <f t="shared" si="5"/>
        <v>22144.5</v>
      </c>
      <c r="K35" s="173"/>
      <c r="L35" s="173">
        <v>300.0</v>
      </c>
      <c r="M35" s="179"/>
      <c r="N35" s="75"/>
      <c r="O35" s="83" t="str">
        <f t="shared" si="3"/>
        <v>-</v>
      </c>
      <c r="P35" s="5"/>
      <c r="Q35" s="5"/>
      <c r="R35" s="5"/>
      <c r="S35" s="5"/>
      <c r="T35" s="5"/>
      <c r="U35" s="5"/>
      <c r="V35" s="5"/>
      <c r="W35" s="5"/>
      <c r="X35" s="5"/>
      <c r="Y35" s="5"/>
    </row>
    <row r="36" ht="12.75" customHeight="1">
      <c r="A36" s="48"/>
      <c r="B36" s="175">
        <v>44874.0</v>
      </c>
      <c r="C36" s="74"/>
      <c r="D36" s="180" t="s">
        <v>100</v>
      </c>
      <c r="E36" s="75">
        <v>350.0</v>
      </c>
      <c r="F36" s="176"/>
      <c r="G36" s="54">
        <f t="shared" si="4"/>
        <v>3156</v>
      </c>
      <c r="H36" s="177"/>
      <c r="I36" s="178"/>
      <c r="J36" s="79">
        <f t="shared" si="5"/>
        <v>22144.5</v>
      </c>
      <c r="K36" s="173"/>
      <c r="L36" s="173">
        <v>400.0</v>
      </c>
      <c r="M36" s="179"/>
      <c r="N36" s="75"/>
      <c r="O36" s="83" t="str">
        <f t="shared" si="3"/>
        <v>-</v>
      </c>
      <c r="P36" s="5"/>
      <c r="Q36" s="5"/>
      <c r="R36" s="5"/>
      <c r="S36" s="5"/>
      <c r="T36" s="5"/>
      <c r="U36" s="5"/>
      <c r="V36" s="5"/>
      <c r="W36" s="5"/>
      <c r="X36" s="5"/>
      <c r="Y36" s="5"/>
    </row>
    <row r="37" ht="12.75" customHeight="1">
      <c r="A37" s="48"/>
      <c r="B37" s="175">
        <v>44880.0</v>
      </c>
      <c r="C37" s="74"/>
      <c r="D37" s="84" t="s">
        <v>106</v>
      </c>
      <c r="E37" s="75"/>
      <c r="F37" s="176"/>
      <c r="G37" s="54">
        <f t="shared" si="4"/>
        <v>3156</v>
      </c>
      <c r="H37" s="177"/>
      <c r="I37" s="178">
        <v>2500.0</v>
      </c>
      <c r="J37" s="79">
        <f t="shared" si="5"/>
        <v>19644.5</v>
      </c>
      <c r="K37" s="173"/>
      <c r="L37" s="182">
        <v>-2500.0</v>
      </c>
      <c r="M37" s="179"/>
      <c r="N37" s="75"/>
      <c r="O37" s="83" t="str">
        <f t="shared" si="3"/>
        <v>-</v>
      </c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12.75" customHeight="1">
      <c r="A38" s="48"/>
      <c r="B38" s="175">
        <v>44896.0</v>
      </c>
      <c r="C38" s="74"/>
      <c r="D38" s="180" t="s">
        <v>107</v>
      </c>
      <c r="E38" s="75"/>
      <c r="F38" s="176"/>
      <c r="G38" s="54">
        <f t="shared" si="4"/>
        <v>3156</v>
      </c>
      <c r="H38" s="177"/>
      <c r="I38" s="178">
        <v>500.0</v>
      </c>
      <c r="J38" s="79">
        <f t="shared" si="5"/>
        <v>19144.5</v>
      </c>
      <c r="K38" s="173"/>
      <c r="L38" s="173">
        <v>400.0</v>
      </c>
      <c r="M38" s="179"/>
      <c r="N38" s="75"/>
      <c r="O38" s="83" t="str">
        <f t="shared" si="3"/>
        <v>-</v>
      </c>
      <c r="P38" s="5"/>
      <c r="Q38" s="5"/>
      <c r="R38" s="5"/>
      <c r="S38" s="5"/>
      <c r="T38" s="5"/>
      <c r="U38" s="5"/>
      <c r="V38" s="5"/>
      <c r="W38" s="5"/>
      <c r="X38" s="5"/>
      <c r="Y38" s="5"/>
    </row>
    <row r="39" ht="12.75" customHeight="1">
      <c r="A39" s="48"/>
      <c r="B39" s="183"/>
      <c r="C39" s="184"/>
      <c r="D39" s="84" t="s">
        <v>106</v>
      </c>
      <c r="E39" s="185"/>
      <c r="F39" s="186"/>
      <c r="G39" s="92">
        <f t="shared" si="4"/>
        <v>3156</v>
      </c>
      <c r="H39" s="187"/>
      <c r="I39" s="188">
        <v>400.0</v>
      </c>
      <c r="J39" s="95">
        <f t="shared" si="5"/>
        <v>18744.5</v>
      </c>
      <c r="K39" s="189"/>
      <c r="L39" s="189">
        <v>-400.0</v>
      </c>
      <c r="M39" s="190"/>
      <c r="N39" s="185"/>
      <c r="O39" s="99" t="str">
        <f t="shared" si="3"/>
        <v>-</v>
      </c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16.5" customHeight="1">
      <c r="A40" s="100"/>
      <c r="B40" s="101"/>
      <c r="C40" s="102"/>
      <c r="D40" s="103" t="s">
        <v>19</v>
      </c>
      <c r="E40" s="104">
        <f t="shared" ref="E40:F40" si="6">SUM(E8:E39)</f>
        <v>1700</v>
      </c>
      <c r="F40" s="104">
        <f t="shared" si="6"/>
        <v>8800</v>
      </c>
      <c r="G40" s="191">
        <f>E40-F40+$E$7</f>
        <v>3156</v>
      </c>
      <c r="H40" s="106">
        <f t="shared" ref="H40:I40" si="7">SUM(H8:H39)</f>
        <v>8700</v>
      </c>
      <c r="I40" s="106">
        <f t="shared" si="7"/>
        <v>14955.5</v>
      </c>
      <c r="J40" s="107">
        <f>H40-I40+$H$7</f>
        <v>18744.5</v>
      </c>
      <c r="K40" s="108">
        <f t="shared" ref="K40:L40" si="8">SUM(K7:K39)</f>
        <v>0</v>
      </c>
      <c r="L40" s="108">
        <f t="shared" si="8"/>
        <v>0</v>
      </c>
      <c r="M40" s="109">
        <f t="shared" ref="M40:N40" si="9">SUM(M8:M39)</f>
        <v>9000</v>
      </c>
      <c r="N40" s="109">
        <f t="shared" si="9"/>
        <v>4500</v>
      </c>
      <c r="O40" s="110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ht="16.5" customHeight="1">
      <c r="A41" s="112"/>
      <c r="B41" s="113"/>
      <c r="C41" s="114"/>
      <c r="D41" s="115" t="s">
        <v>20</v>
      </c>
      <c r="E41" s="114"/>
      <c r="F41" s="114"/>
      <c r="G41" s="116" t="str">
        <f>IF(G39=G40,"OK"," Něco špatně")</f>
        <v>OK</v>
      </c>
      <c r="H41" s="114"/>
      <c r="I41" s="114"/>
      <c r="J41" s="116" t="str">
        <f>IF(J39=J40,"OK"," Něco špatně")</f>
        <v>OK</v>
      </c>
      <c r="K41" s="116" t="str">
        <f t="shared" ref="K41:L41" si="10">IF(K42=K43,"OK"," Něco špatně")</f>
        <v>OK</v>
      </c>
      <c r="L41" s="116" t="str">
        <f t="shared" si="10"/>
        <v>OK</v>
      </c>
      <c r="M41" s="117" t="str">
        <f>IF(M5=M40,"OK",(IF(M5&gt;M40,"Málo výdajů!!!","Moc výdajů!!!")))</f>
        <v>OK</v>
      </c>
      <c r="N41" s="117" t="str">
        <f>IF(N5&gt;N40,"Málo výdajů!!!","OK")</f>
        <v>OK</v>
      </c>
      <c r="O41" s="116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ht="14.25" customHeight="1">
      <c r="A42" s="112"/>
      <c r="B42" s="29"/>
      <c r="C42" s="31"/>
      <c r="D42" s="118"/>
      <c r="E42" s="119"/>
      <c r="F42" s="119"/>
      <c r="G42" s="119"/>
      <c r="H42" s="119"/>
      <c r="I42" s="119"/>
      <c r="J42" s="120" t="s">
        <v>21</v>
      </c>
      <c r="K42" s="121">
        <f t="shared" ref="K42:L42" si="11">SUMIF(K7:K39,"&gt;0")</f>
        <v>2500</v>
      </c>
      <c r="L42" s="121">
        <f t="shared" si="11"/>
        <v>2900</v>
      </c>
      <c r="M42" s="119">
        <f>IF(M40=0,"-",M40/(M40+N40))</f>
        <v>0.6666666667</v>
      </c>
      <c r="N42" s="119">
        <f>IF(N40=0,"-",N40/(M40+N40))</f>
        <v>0.3333333333</v>
      </c>
      <c r="O42" s="192" t="s">
        <v>22</v>
      </c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16.5" customHeight="1">
      <c r="A43" s="123"/>
      <c r="B43" s="113"/>
      <c r="C43" s="114"/>
      <c r="D43" s="124"/>
      <c r="E43" s="114"/>
      <c r="F43" s="114"/>
      <c r="G43" s="114"/>
      <c r="H43" s="114"/>
      <c r="I43" s="114"/>
      <c r="J43" s="125" t="s">
        <v>23</v>
      </c>
      <c r="K43" s="126">
        <f t="shared" ref="K43:L43" si="12">SUMIF(K7:K39,"&lt;0")*-1</f>
        <v>2500</v>
      </c>
      <c r="L43" s="126">
        <f t="shared" si="12"/>
        <v>2900</v>
      </c>
      <c r="M43" s="127" t="s">
        <v>24</v>
      </c>
      <c r="N43" s="127" t="s">
        <v>25</v>
      </c>
      <c r="O43" s="193" t="s">
        <v>26</v>
      </c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12.75" customHeight="1">
      <c r="A44" s="5"/>
      <c r="B44" s="84" t="s">
        <v>27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12.75" customHeight="1">
      <c r="A45" s="5"/>
      <c r="B45" s="84"/>
      <c r="C45" s="5"/>
      <c r="D45" s="194" t="s">
        <v>28</v>
      </c>
      <c r="E45" s="195"/>
      <c r="F45" s="195"/>
      <c r="G45" s="195"/>
      <c r="H45" s="195"/>
      <c r="I45" s="195"/>
      <c r="J45" s="195"/>
      <c r="K45" s="195"/>
      <c r="L45" s="19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ht="27.0" customHeight="1">
      <c r="A46" s="5"/>
      <c r="B46" s="5"/>
      <c r="C46" s="84"/>
      <c r="D46" s="5"/>
      <c r="E46" s="5" t="s">
        <v>108</v>
      </c>
      <c r="P46" s="5"/>
      <c r="Q46" s="5"/>
      <c r="R46" s="5"/>
      <c r="S46" s="5"/>
      <c r="T46" s="5"/>
      <c r="U46" s="5"/>
      <c r="V46" s="5"/>
      <c r="W46" s="5"/>
      <c r="X46" s="5"/>
      <c r="Y46" s="5"/>
    </row>
    <row r="47" ht="12.75" customHeight="1">
      <c r="A47" s="5"/>
      <c r="B47" s="5"/>
      <c r="C47" s="5" t="s">
        <v>30</v>
      </c>
      <c r="D47" s="133" t="s">
        <v>31</v>
      </c>
      <c r="E47" s="5" t="s">
        <v>32</v>
      </c>
      <c r="P47" s="5"/>
      <c r="Q47" s="5"/>
      <c r="R47" s="5"/>
      <c r="S47" s="5"/>
      <c r="T47" s="5"/>
      <c r="U47" s="5"/>
      <c r="V47" s="5"/>
      <c r="W47" s="5"/>
      <c r="X47" s="5"/>
      <c r="Y47" s="5"/>
    </row>
    <row r="48" ht="12.75" customHeight="1">
      <c r="A48" s="5"/>
      <c r="B48" s="5"/>
      <c r="C48" s="5" t="s">
        <v>33</v>
      </c>
      <c r="D48" s="134" t="s">
        <v>13</v>
      </c>
      <c r="E48" s="5" t="s">
        <v>34</v>
      </c>
      <c r="P48" s="5"/>
      <c r="Q48" s="5"/>
      <c r="R48" s="5"/>
      <c r="S48" s="5"/>
      <c r="T48" s="5"/>
      <c r="U48" s="5"/>
      <c r="V48" s="5"/>
      <c r="W48" s="5"/>
      <c r="X48" s="5"/>
      <c r="Y48" s="5"/>
    </row>
    <row r="49" ht="12.75" customHeight="1">
      <c r="A49" s="5"/>
      <c r="B49" s="5"/>
      <c r="C49" s="5" t="s">
        <v>35</v>
      </c>
      <c r="D49" s="134" t="s">
        <v>14</v>
      </c>
      <c r="E49" s="5" t="s">
        <v>36</v>
      </c>
      <c r="P49" s="5"/>
      <c r="Q49" s="5"/>
      <c r="R49" s="5"/>
      <c r="S49" s="5"/>
      <c r="T49" s="5"/>
      <c r="U49" s="5"/>
      <c r="V49" s="5"/>
      <c r="W49" s="5"/>
      <c r="X49" s="5"/>
      <c r="Y49" s="5"/>
    </row>
    <row r="50" ht="12.75" customHeight="1">
      <c r="A50" s="5"/>
      <c r="B50" s="5"/>
      <c r="C50" s="5"/>
      <c r="D50" s="5"/>
      <c r="E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ht="12.75" customHeight="1">
      <c r="A51" s="5"/>
      <c r="B51" s="5"/>
      <c r="C51" s="5" t="s">
        <v>37</v>
      </c>
      <c r="D51" s="134" t="s">
        <v>15</v>
      </c>
      <c r="E51" s="5" t="s">
        <v>38</v>
      </c>
      <c r="P51" s="5"/>
      <c r="Q51" s="5"/>
      <c r="R51" s="5"/>
      <c r="S51" s="5"/>
      <c r="T51" s="5"/>
      <c r="U51" s="5"/>
      <c r="V51" s="5"/>
      <c r="W51" s="5"/>
      <c r="X51" s="5"/>
      <c r="Y51" s="5"/>
    </row>
    <row r="52" ht="12.75" customHeight="1">
      <c r="A52" s="5"/>
      <c r="B52" s="5"/>
      <c r="C52" s="5"/>
      <c r="D52" s="5"/>
      <c r="E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ht="12.75" customHeight="1">
      <c r="A53" s="5"/>
      <c r="B53" s="5"/>
      <c r="C53" s="5" t="s">
        <v>39</v>
      </c>
      <c r="D53" s="135" t="s">
        <v>40</v>
      </c>
      <c r="E53" s="5" t="s">
        <v>41</v>
      </c>
      <c r="P53" s="5"/>
      <c r="Q53" s="5"/>
      <c r="R53" s="5"/>
      <c r="S53" s="5"/>
      <c r="T53" s="5"/>
      <c r="U53" s="5"/>
      <c r="V53" s="5"/>
      <c r="W53" s="5"/>
      <c r="X53" s="5"/>
      <c r="Y53" s="5"/>
    </row>
    <row r="54" ht="12.75" customHeight="1">
      <c r="A54" s="5"/>
      <c r="B54" s="5"/>
      <c r="C54" s="5" t="s">
        <v>42</v>
      </c>
      <c r="D54" s="135" t="s">
        <v>43</v>
      </c>
      <c r="E54" s="5" t="s">
        <v>44</v>
      </c>
      <c r="P54" s="5"/>
      <c r="Q54" s="5"/>
      <c r="R54" s="5"/>
      <c r="S54" s="5"/>
      <c r="T54" s="5"/>
      <c r="U54" s="5"/>
      <c r="V54" s="5"/>
      <c r="W54" s="5"/>
      <c r="X54" s="5"/>
      <c r="Y54" s="5"/>
    </row>
    <row r="55" ht="12.75" customHeight="1">
      <c r="A55" s="5"/>
      <c r="B55" s="5"/>
      <c r="C55" s="5" t="s">
        <v>45</v>
      </c>
      <c r="D55" s="135" t="s">
        <v>46</v>
      </c>
      <c r="E55" s="5" t="s">
        <v>47</v>
      </c>
      <c r="P55" s="5"/>
      <c r="Q55" s="5"/>
      <c r="R55" s="5"/>
      <c r="S55" s="5"/>
      <c r="T55" s="5"/>
      <c r="U55" s="5"/>
      <c r="V55" s="5"/>
      <c r="W55" s="5"/>
      <c r="X55" s="5"/>
      <c r="Y55" s="5"/>
    </row>
    <row r="56" ht="12.75" customHeight="1">
      <c r="A56" s="5"/>
      <c r="B56" s="5"/>
      <c r="C56" s="5"/>
      <c r="D56" s="5"/>
      <c r="E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ht="12.75" customHeight="1">
      <c r="A57" s="5"/>
      <c r="B57" s="5"/>
      <c r="C57" s="5" t="s">
        <v>48</v>
      </c>
      <c r="D57" s="55" t="s">
        <v>49</v>
      </c>
      <c r="E57" s="5" t="s">
        <v>50</v>
      </c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12.75" customHeight="1">
      <c r="A58" s="5"/>
      <c r="B58" s="5"/>
      <c r="C58" s="5" t="s">
        <v>51</v>
      </c>
      <c r="D58" s="55" t="s">
        <v>52</v>
      </c>
      <c r="E58" s="5" t="s">
        <v>53</v>
      </c>
      <c r="P58" s="5"/>
      <c r="Q58" s="5"/>
      <c r="R58" s="5"/>
      <c r="S58" s="5"/>
      <c r="T58" s="5"/>
      <c r="U58" s="5"/>
      <c r="V58" s="5"/>
      <c r="W58" s="5"/>
      <c r="X58" s="5"/>
      <c r="Y58" s="5"/>
    </row>
    <row r="59" ht="12.75" customHeight="1">
      <c r="A59" s="5"/>
      <c r="B59" s="5"/>
      <c r="C59" s="5" t="s">
        <v>54</v>
      </c>
      <c r="D59" s="55" t="s">
        <v>55</v>
      </c>
      <c r="E59" s="5" t="s">
        <v>56</v>
      </c>
      <c r="P59" s="5"/>
      <c r="Q59" s="5"/>
      <c r="R59" s="5"/>
      <c r="S59" s="5"/>
      <c r="T59" s="5"/>
      <c r="U59" s="5"/>
      <c r="V59" s="5"/>
      <c r="W59" s="5"/>
      <c r="X59" s="5"/>
      <c r="Y59" s="5"/>
    </row>
    <row r="60" ht="12.75" customHeight="1">
      <c r="A60" s="5"/>
      <c r="B60" s="5"/>
      <c r="C60" s="5"/>
      <c r="D60" s="5"/>
      <c r="E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2.75" customHeight="1">
      <c r="A61" s="5"/>
      <c r="B61" s="5"/>
      <c r="C61" s="5" t="s">
        <v>57</v>
      </c>
      <c r="D61" s="136" t="s">
        <v>58</v>
      </c>
      <c r="E61" s="5" t="s">
        <v>59</v>
      </c>
      <c r="P61" s="5"/>
      <c r="Q61" s="5"/>
      <c r="R61" s="5"/>
      <c r="S61" s="5"/>
      <c r="T61" s="5"/>
      <c r="U61" s="5"/>
      <c r="V61" s="5"/>
      <c r="W61" s="5"/>
      <c r="X61" s="5"/>
      <c r="Y61" s="5"/>
    </row>
    <row r="62" ht="12.75" customHeight="1">
      <c r="A62" s="5"/>
      <c r="B62" s="5"/>
      <c r="C62" s="5"/>
      <c r="D62" s="137"/>
      <c r="E62" s="5" t="s">
        <v>60</v>
      </c>
      <c r="P62" s="5"/>
      <c r="Q62" s="5"/>
      <c r="R62" s="5"/>
      <c r="S62" s="5"/>
      <c r="T62" s="5"/>
      <c r="U62" s="5"/>
      <c r="V62" s="5"/>
      <c r="W62" s="5"/>
      <c r="X62" s="5"/>
      <c r="Y62" s="5"/>
    </row>
    <row r="63" ht="12.75" customHeight="1">
      <c r="A63" s="5"/>
      <c r="B63" s="5"/>
      <c r="C63" s="5" t="s">
        <v>61</v>
      </c>
      <c r="D63" s="138" t="s">
        <v>25</v>
      </c>
      <c r="E63" s="5" t="s">
        <v>62</v>
      </c>
      <c r="P63" s="5"/>
      <c r="Q63" s="5"/>
      <c r="R63" s="5"/>
      <c r="S63" s="5"/>
      <c r="T63" s="5"/>
      <c r="U63" s="5"/>
      <c r="V63" s="5"/>
      <c r="W63" s="5"/>
      <c r="X63" s="5"/>
      <c r="Y63" s="5"/>
    </row>
    <row r="64" ht="12.75" customHeight="1">
      <c r="A64" s="5"/>
      <c r="B64" s="5"/>
      <c r="C64" s="5"/>
      <c r="D64" s="139"/>
      <c r="E64" s="5" t="s">
        <v>63</v>
      </c>
      <c r="P64" s="5"/>
      <c r="Q64" s="5"/>
      <c r="R64" s="5"/>
      <c r="S64" s="5"/>
      <c r="T64" s="5"/>
      <c r="U64" s="5"/>
      <c r="V64" s="5"/>
      <c r="W64" s="5"/>
      <c r="X64" s="5"/>
      <c r="Y64" s="5"/>
    </row>
    <row r="65" ht="12.75" customHeight="1">
      <c r="A65" s="5"/>
      <c r="B65" s="5"/>
      <c r="C65" s="5" t="s">
        <v>64</v>
      </c>
      <c r="D65" s="140" t="s">
        <v>65</v>
      </c>
      <c r="E65" s="5" t="s">
        <v>66</v>
      </c>
      <c r="P65" s="5"/>
      <c r="Q65" s="5"/>
      <c r="R65" s="5"/>
      <c r="S65" s="5"/>
      <c r="T65" s="5"/>
      <c r="U65" s="5"/>
      <c r="V65" s="5"/>
      <c r="W65" s="5"/>
      <c r="X65" s="5"/>
      <c r="Y65" s="5"/>
    </row>
    <row r="66" ht="12.75" customHeight="1">
      <c r="A66" s="5"/>
      <c r="B66" s="5"/>
      <c r="C66" s="5"/>
      <c r="D66" s="5"/>
      <c r="E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ht="12.75" customHeight="1">
      <c r="A67" s="5"/>
      <c r="B67" s="5"/>
      <c r="C67" s="141"/>
      <c r="D67" s="142" t="s">
        <v>67</v>
      </c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ht="12.75" customHeight="1">
      <c r="A68" s="5"/>
      <c r="B68" s="5"/>
      <c r="C68" s="146"/>
      <c r="D68" s="5"/>
      <c r="E68" s="5"/>
      <c r="O68" s="147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ht="12.75" customHeight="1">
      <c r="A69" s="5"/>
      <c r="B69" s="5"/>
      <c r="C69" s="146" t="s">
        <v>68</v>
      </c>
      <c r="D69" s="180" t="s">
        <v>109</v>
      </c>
      <c r="E69" s="5" t="s">
        <v>70</v>
      </c>
      <c r="O69" s="147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ht="12.75" customHeight="1">
      <c r="A70" s="5"/>
      <c r="B70" s="5"/>
      <c r="C70" s="146"/>
      <c r="D70" s="5"/>
      <c r="E70" s="5" t="s">
        <v>71</v>
      </c>
      <c r="O70" s="147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ht="12.75" customHeight="1">
      <c r="A71" s="5"/>
      <c r="B71" s="5"/>
      <c r="C71" s="146" t="s">
        <v>72</v>
      </c>
      <c r="D71" s="180" t="s">
        <v>109</v>
      </c>
      <c r="E71" s="5" t="s">
        <v>74</v>
      </c>
      <c r="O71" s="147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ht="12.75" customHeight="1">
      <c r="A72" s="5"/>
      <c r="B72" s="5"/>
      <c r="C72" s="146"/>
      <c r="D72" s="5"/>
      <c r="E72" s="5" t="s">
        <v>71</v>
      </c>
      <c r="O72" s="147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ht="12.75" customHeight="1">
      <c r="A73" s="5"/>
      <c r="B73" s="5"/>
      <c r="C73" s="14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48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ht="12.75" customHeight="1">
      <c r="A74" s="5"/>
      <c r="B74" s="5"/>
      <c r="C74" s="146"/>
      <c r="D74" s="5"/>
      <c r="E74" s="149" t="s">
        <v>110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1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ht="12.75" customHeight="1">
      <c r="A75" s="5"/>
      <c r="B75" s="5"/>
      <c r="C75" s="146"/>
      <c r="D75" s="5"/>
      <c r="E75" s="152"/>
      <c r="O75" s="147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ht="12.75" customHeight="1">
      <c r="A76" s="5"/>
      <c r="B76" s="5"/>
      <c r="C76" s="146"/>
      <c r="D76" s="5"/>
      <c r="E76" s="152"/>
      <c r="O76" s="147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ht="12.75" customHeight="1">
      <c r="A77" s="5"/>
      <c r="B77" s="5"/>
      <c r="C77" s="146"/>
      <c r="D77" s="5"/>
      <c r="E77" s="152"/>
      <c r="O77" s="147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ht="12.75" customHeight="1">
      <c r="A78" s="5"/>
      <c r="B78" s="5"/>
      <c r="C78" s="146"/>
      <c r="D78" s="5"/>
      <c r="E78" s="152"/>
      <c r="O78" s="147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ht="12.75" customHeight="1">
      <c r="A79" s="5"/>
      <c r="B79" s="5"/>
      <c r="C79" s="153"/>
      <c r="D79" s="154"/>
      <c r="E79" s="155"/>
      <c r="F79" s="156"/>
      <c r="G79" s="156"/>
      <c r="H79" s="156"/>
      <c r="I79" s="156"/>
      <c r="J79" s="156"/>
      <c r="K79" s="156"/>
      <c r="L79" s="156"/>
      <c r="M79" s="156"/>
      <c r="N79" s="156"/>
      <c r="O79" s="157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B1:O2"/>
    <mergeCell ref="E3:G3"/>
    <mergeCell ref="H3:J3"/>
    <mergeCell ref="K3:L3"/>
    <mergeCell ref="M3:N3"/>
    <mergeCell ref="A4:A6"/>
    <mergeCell ref="E7:F7"/>
    <mergeCell ref="H7:I7"/>
    <mergeCell ref="E46:O46"/>
    <mergeCell ref="E47:O47"/>
    <mergeCell ref="E48:O48"/>
    <mergeCell ref="E49:O49"/>
    <mergeCell ref="E50:O50"/>
    <mergeCell ref="E51:O51"/>
    <mergeCell ref="E52:O52"/>
    <mergeCell ref="E53:O53"/>
    <mergeCell ref="E54:O54"/>
    <mergeCell ref="E55:O55"/>
    <mergeCell ref="E56:O56"/>
    <mergeCell ref="E57:O57"/>
    <mergeCell ref="E58:O58"/>
    <mergeCell ref="E66:O66"/>
    <mergeCell ref="E67:O67"/>
    <mergeCell ref="E68:O68"/>
    <mergeCell ref="E69:O69"/>
    <mergeCell ref="E70:O70"/>
    <mergeCell ref="E71:O71"/>
    <mergeCell ref="E72:O72"/>
    <mergeCell ref="E74:O79"/>
    <mergeCell ref="E59:O59"/>
    <mergeCell ref="E60:O60"/>
    <mergeCell ref="E61:O61"/>
    <mergeCell ref="E62:O62"/>
    <mergeCell ref="E63:O63"/>
    <mergeCell ref="E64:O64"/>
    <mergeCell ref="E65:O6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